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qZwRr2pdlbi7R+9G3EklIxvcWUOvnRJOvLFa7keisPVM3+bItYjQVuhK5D7zdzBe7Tml39lnNFxVzMRbuGudg==" workbookSaltValue="j4qcZ+TvscmpJaJaAi/i3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CS78" i="4"/>
  <c r="BX54" i="4"/>
  <c r="BX32" i="4"/>
  <c r="MN54" i="4"/>
  <c r="C11" i="5"/>
  <c r="D11" i="5"/>
  <c r="E11" i="5"/>
  <c r="B11" i="5"/>
  <c r="KC78" i="4" l="1"/>
  <c r="FH78" i="4"/>
  <c r="DS54" i="4"/>
  <c r="DS32" i="4"/>
  <c r="HG32" i="4"/>
  <c r="AN78" i="4"/>
  <c r="AE54" i="4"/>
  <c r="AE32" i="4"/>
  <c r="KU54" i="4"/>
  <c r="KU32" i="4"/>
  <c r="HG54" i="4"/>
  <c r="KF54" i="4"/>
  <c r="JJ78" i="4"/>
  <c r="GR54" i="4"/>
  <c r="GR32" i="4"/>
  <c r="EO78" i="4"/>
  <c r="DD54" i="4"/>
  <c r="DD32" i="4"/>
  <c r="U78" i="4"/>
  <c r="P54" i="4"/>
  <c r="P32" i="4"/>
  <c r="KF32" i="4"/>
  <c r="BZ78" i="4"/>
  <c r="LY54" i="4"/>
  <c r="LY32" i="4"/>
  <c r="LO78" i="4"/>
  <c r="IK54" i="4"/>
  <c r="IK32" i="4"/>
  <c r="BI32" i="4"/>
  <c r="GT78" i="4"/>
  <c r="EW54" i="4"/>
  <c r="EW32" i="4"/>
  <c r="BI54" i="4"/>
  <c r="GA78" i="4"/>
  <c r="EH32" i="4"/>
  <c r="BG78" i="4"/>
  <c r="AT54" i="4"/>
  <c r="AT32" i="4"/>
  <c r="LJ54" i="4"/>
  <c r="LJ32" i="4"/>
  <c r="EH54" i="4"/>
  <c r="KV78" i="4"/>
  <c r="HV54" i="4"/>
  <c r="HV32" i="4"/>
</calcChain>
</file>

<file path=xl/sharedStrings.xml><?xml version="1.0" encoding="utf-8"?>
<sst xmlns="http://schemas.openxmlformats.org/spreadsheetml/2006/main" count="388" uniqueCount="191">
  <si>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</si>
  <si>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</si>
  <si>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</si>
  <si>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</si>
  <si>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</si>
  <si>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</si>
  <si>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</si>
  <si>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</si>
  <si>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</si>
  <si>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</si>
  <si>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</si>
  <si>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</si>
  <si>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</si>
  <si>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</si>
  <si>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</si>
  <si>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</si>
  <si>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</si>
  <si>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</si>
  <si>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</si>
  <si>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</si>
  <si>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</si>
  <si>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</si>
  <si>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</si>
  <si>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</si>
  <si>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</si>
  <si>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</si>
  <si>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</si>
  <si>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</si>
  <si>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</si>
  <si>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</si>
  <si>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</si>
  <si>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</si>
  <si>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</si>
  <si>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</si>
  <si>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</si>
  <si>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</si>
  <si>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</si>
  <si>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</si>
  <si>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</si>
  <si>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</si>
  <si>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</si>
  <si>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</si>
  <si>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</si>
  <si>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</si>
  <si>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</si>
  <si>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</si>
  <si>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</si>
  <si>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</si>
  <si>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</si>
  <si>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</si>
  <si>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</si>
  <si>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</si>
  <si>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</si>
  <si>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</si>
  <si>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</si>
  <si>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</si>
  <si>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</si>
  <si>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</si>
  <si>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</si>
  <si>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</si>
  <si>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</si>
  <si>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</si>
  <si>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</si>
  <si>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</si>
  <si>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</si>
  <si>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</si>
  <si>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</si>
  <si>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</si>
  <si>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</si>
  <si>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</si>
  <si>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</si>
  <si>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</si>
  <si>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</si>
  <si>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</si>
  <si>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</si>
  <si>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</si>
  <si>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</si>
  <si>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</si>
  <si>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</si>
  <si>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</si>
  <si>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</si>
  <si>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</si>
  <si>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</si>
  <si>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</si>
  <si>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</si>
  <si>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</si>
  <si>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</si>
  <si>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</si>
  <si>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</si>
  <si>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</si>
  <si>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</si>
  <si>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</si>
  <si>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</si>
  <si>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</si>
  <si>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</si>
  <si>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</si>
  <si>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</si>
  <si>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</si>
  <si>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</si>
  <si>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</si>
  <si>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</si>
  <si>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</si>
  <si>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</si>
  <si>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</si>
  <si>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</si>
  <si>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</si>
  <si>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</si>
  <si>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</si>
  <si>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</si>
  <si>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</si>
  <si>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</si>
  <si>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</si>
  <si>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</si>
  <si>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</si>
  <si>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</si>
  <si>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</si>
  <si>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</si>
  <si>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</si>
  <si>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</si>
  <si>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</si>
  <si>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</si>
  <si>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</si>
  <si>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</si>
  <si>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</si>
  <si>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</si>
  <si>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</si>
  <si>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</si>
  <si>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</si>
  <si>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</si>
  <si>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</si>
  <si>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</si>
  <si>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</si>
  <si>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</si>
  <si>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</si>
  <si>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</si>
  <si>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</si>
  <si>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</si>
  <si>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</si>
  <si>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</si>
  <si>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</si>
  <si>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</si>
  <si>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</si>
  <si>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</si>
  <si>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</si>
  <si>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</si>
  <si>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</si>
  <si>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</si>
  <si>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</si>
  <si>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</si>
  <si>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</si>
  <si>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</si>
  <si>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</si>
  <si>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</si>
  <si>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</si>
  <si>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</si>
  <si>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</si>
  <si>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当該値(N-3)</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</si>
  <si>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</si>
  <si>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</si>
  <si>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</si>
  <si>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</si>
  <si>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</si>
  <si>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</si>
  <si>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</si>
  <si>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</si>
  <si>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</si>
  <si>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</si>
  <si>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滋賀県</t>
  </si>
  <si>
    <t>地方独立行政法人市立大津市民病院</t>
  </si>
  <si>
    <t>大津市民病院</t>
  </si>
  <si>
    <t>地方独立行政法人</t>
  </si>
  <si>
    <t>病院事業</t>
  </si>
  <si>
    <t>一般病院</t>
  </si>
  <si>
    <t>400床以上～500床未満</t>
  </si>
  <si>
    <t>非設置</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</si>
  <si>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</si>
  <si>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</si>
  <si>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</si>
  <si>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</si>
  <si>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</si>
  <si>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</si>
  <si>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</si>
  <si>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</si>
  <si>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</si>
  <si>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</si>
  <si>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</si>
  <si>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</si>
  <si>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①有形固定資産減価償却率・②器械備品減価償却率・③1床当たり有形固定資産に関して、地方独立行政法人前の減価償却累計額は継承されないため全国平均・類似病院平均と大きく乖離している。
　施設全体・機器ともに老朽化が進んでおり、計画的な更新が必要な状況となっている。
</t>
    <phoneticPr fontId="5"/>
  </si>
  <si>
    <t>　地域の中核病院として、市民に救急医療及び高度医療を始め、良質で安全な医療を継続的かつ音程的に提供するとともに、地域の医療機関との機能分担及び連携を行うことにより、市民の健康の維持及び増進に寄与する重要な役割を担っている。</t>
    <rPh sb="1" eb="3">
      <t>チイキ</t>
    </rPh>
    <rPh sb="4" eb="6">
      <t>チュウカク</t>
    </rPh>
    <rPh sb="6" eb="8">
      <t>ビョウイン</t>
    </rPh>
    <rPh sb="12" eb="14">
      <t>シミン</t>
    </rPh>
    <rPh sb="15" eb="17">
      <t>キュウキュウ</t>
    </rPh>
    <rPh sb="17" eb="19">
      <t>イリョウ</t>
    </rPh>
    <rPh sb="19" eb="20">
      <t>オヨ</t>
    </rPh>
    <rPh sb="21" eb="23">
      <t>コウド</t>
    </rPh>
    <rPh sb="23" eb="25">
      <t>イリョウ</t>
    </rPh>
    <rPh sb="26" eb="27">
      <t>ハジ</t>
    </rPh>
    <rPh sb="29" eb="31">
      <t>リョウシツ</t>
    </rPh>
    <rPh sb="32" eb="34">
      <t>アンゼン</t>
    </rPh>
    <rPh sb="35" eb="37">
      <t>イリョウ</t>
    </rPh>
    <rPh sb="38" eb="41">
      <t>ケイゾクテキ</t>
    </rPh>
    <rPh sb="43" eb="45">
      <t>オンテイ</t>
    </rPh>
    <rPh sb="45" eb="46">
      <t>テキ</t>
    </rPh>
    <rPh sb="47" eb="49">
      <t>テイキョウ</t>
    </rPh>
    <rPh sb="56" eb="58">
      <t>チイキ</t>
    </rPh>
    <rPh sb="59" eb="61">
      <t>イリョウ</t>
    </rPh>
    <rPh sb="61" eb="63">
      <t>キカン</t>
    </rPh>
    <rPh sb="65" eb="67">
      <t>キノウ</t>
    </rPh>
    <rPh sb="67" eb="69">
      <t>ブンタン</t>
    </rPh>
    <rPh sb="69" eb="70">
      <t>オヨ</t>
    </rPh>
    <rPh sb="71" eb="73">
      <t>レンケイ</t>
    </rPh>
    <rPh sb="74" eb="75">
      <t>オコナ</t>
    </rPh>
    <rPh sb="82" eb="84">
      <t>シミン</t>
    </rPh>
    <rPh sb="85" eb="87">
      <t>ケンコウ</t>
    </rPh>
    <rPh sb="88" eb="90">
      <t>イジ</t>
    </rPh>
    <rPh sb="90" eb="91">
      <t>オヨ</t>
    </rPh>
    <rPh sb="92" eb="94">
      <t>ゾウシン</t>
    </rPh>
    <rPh sb="95" eb="97">
      <t>キヨ</t>
    </rPh>
    <rPh sb="99" eb="101">
      <t>ジュウヨウ</t>
    </rPh>
    <rPh sb="102" eb="104">
      <t>ヤクワリ</t>
    </rPh>
    <rPh sb="105" eb="106">
      <t>ニナ</t>
    </rPh>
    <phoneticPr fontId="5"/>
  </si>
  <si>
    <t xml:space="preserve"> 地方独立行政法人化の2年目となる平成30年度は中期目標の達成に向けて大津保健医療圏域の中核的医療機関として、適切な医療サービスを提供するために救急重症患者受入体制の強化や経営改善に取り組んだ。
　法人経営における重要な取組として、ICUを2床増床し8床に、また6A病棟を障害者施設入院料から急性期一般入院料へ変更を行った。それぞれの患者数・稼動額が増加や、施設基準の新規取得などにより入院診療単価の増加につながった。
　今後については、病院の現状を詳細に分析し、実現可能性のある方策について検討・実行していくことにより、市民とともにある健康・医療拠点である地域の中核病院として健全な病院運営を行えるよう経営改善に引き続き取り組んでいく。</t>
    <rPh sb="121" eb="122">
      <t>ショウ</t>
    </rPh>
    <rPh sb="122" eb="124">
      <t>ゾウショウ</t>
    </rPh>
    <rPh sb="136" eb="139">
      <t>ショウガイシャ</t>
    </rPh>
    <rPh sb="139" eb="141">
      <t>シセツ</t>
    </rPh>
    <rPh sb="141" eb="144">
      <t>ニュウインリョウ</t>
    </rPh>
    <rPh sb="146" eb="149">
      <t>キュウセイキ</t>
    </rPh>
    <rPh sb="149" eb="151">
      <t>イッパン</t>
    </rPh>
    <rPh sb="151" eb="154">
      <t>ニュウインリョウ</t>
    </rPh>
    <phoneticPr fontId="5"/>
  </si>
  <si>
    <t xml:space="preserve"> 地方公営企業から地方独立行政法人への移行後、2年目の決算となる。
国の医療政策（診療報酬改定等）の変化の下で厳しい経営状況にあるが、2年間の経営改善効果として①経常収支比率が100％を超えており、全国平均・類似病院平均以上の数値となっている。
⑤入院患者1人1日当たり収益及び⑥外来患者1人1日当たり収益は共に増加しており、全国平均以上となっている。⑧材料費医業収益比率は材料費削減の経営努力を継続している。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</si>
</sst>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78.8</c:v>
                </c:pt>
                <c:pt idx="4">
                  <c:v>78.7</c:v>
                </c:pt>
              </c:numCache>
            </c:numRef>
          </c:val>
          <c:extLst xmlns:c16r2="http://schemas.microsoft.com/office/drawing/2015/06/chart">
            <c:ext xmlns:c16="http://schemas.microsoft.com/office/drawing/2014/chart" uri="{C3380CC4-5D6E-409C-BE32-E72D297353CC}">
              <c16:uniqueId val="{00000000-1E75-493A-9F22-416D0EE51E4E}"/>
            </c:ext>
          </c:extLst>
        </c:ser>
        <c:dLbls>
          <c:showLegendKey val="0"/>
          <c:showVal val="0"/>
          <c:showCatName val="0"/>
          <c:showSerName val="0"/>
          <c:showPercent val="0"/>
          <c:showBubbleSize val="0"/>
        </c:dLbls>
        <c:gapWidth val="150"/>
        <c:axId val="67766272"/>
        <c:axId val="433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1E75-493A-9F22-416D0EE51E4E}"/>
            </c:ext>
          </c:extLst>
        </c:ser>
        <c:dLbls>
          <c:showLegendKey val="0"/>
          <c:showVal val="0"/>
          <c:showCatName val="0"/>
          <c:showSerName val="0"/>
          <c:showPercent val="0"/>
          <c:showBubbleSize val="0"/>
        </c:dLbls>
        <c:marker val="1"/>
        <c:smooth val="0"/>
        <c:axId val="67766272"/>
        <c:axId val="43388288"/>
      </c:lineChart>
      <c:dateAx>
        <c:axId val="67766272"/>
        <c:scaling>
          <c:orientation val="minMax"/>
        </c:scaling>
        <c:delete val="1"/>
        <c:axPos val="b"/>
        <c:numFmt formatCode="ge" sourceLinked="1"/>
        <c:majorTickMark val="none"/>
        <c:minorTickMark val="none"/>
        <c:tickLblPos val="none"/>
        <c:crossAx val="43388288"/>
        <c:crosses val="autoZero"/>
        <c:auto val="1"/>
        <c:lblOffset val="100"/>
        <c:baseTimeUnit val="years"/>
      </c:dateAx>
      <c:valAx>
        <c:axId val="4338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7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13997</c:v>
                </c:pt>
                <c:pt idx="4">
                  <c:v>15294</c:v>
                </c:pt>
              </c:numCache>
            </c:numRef>
          </c:val>
          <c:extLst xmlns:c16r2="http://schemas.microsoft.com/office/drawing/2015/06/chart">
            <c:ext xmlns:c16="http://schemas.microsoft.com/office/drawing/2014/chart" uri="{C3380CC4-5D6E-409C-BE32-E72D297353CC}">
              <c16:uniqueId val="{00000000-88E4-426B-B354-372B75E421E4}"/>
            </c:ext>
          </c:extLst>
        </c:ser>
        <c:dLbls>
          <c:showLegendKey val="0"/>
          <c:showVal val="0"/>
          <c:showCatName val="0"/>
          <c:showSerName val="0"/>
          <c:showPercent val="0"/>
          <c:showBubbleSize val="0"/>
        </c:dLbls>
        <c:gapWidth val="150"/>
        <c:axId val="153269248"/>
        <c:axId val="1531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15171</c:v>
                </c:pt>
                <c:pt idx="4">
                  <c:v>15887</c:v>
                </c:pt>
              </c:numCache>
            </c:numRef>
          </c:val>
          <c:smooth val="0"/>
          <c:extLst xmlns:c16r2="http://schemas.microsoft.com/office/drawing/2015/06/chart">
            <c:ext xmlns:c16="http://schemas.microsoft.com/office/drawing/2014/chart" uri="{C3380CC4-5D6E-409C-BE32-E72D297353CC}">
              <c16:uniqueId val="{00000001-88E4-426B-B354-372B75E421E4}"/>
            </c:ext>
          </c:extLst>
        </c:ser>
        <c:dLbls>
          <c:showLegendKey val="0"/>
          <c:showVal val="0"/>
          <c:showCatName val="0"/>
          <c:showSerName val="0"/>
          <c:showPercent val="0"/>
          <c:showBubbleSize val="0"/>
        </c:dLbls>
        <c:marker val="1"/>
        <c:smooth val="0"/>
        <c:axId val="153269248"/>
        <c:axId val="153123584"/>
      </c:lineChart>
      <c:dateAx>
        <c:axId val="153269248"/>
        <c:scaling>
          <c:orientation val="minMax"/>
        </c:scaling>
        <c:delete val="1"/>
        <c:axPos val="b"/>
        <c:numFmt formatCode="ge" sourceLinked="1"/>
        <c:majorTickMark val="none"/>
        <c:minorTickMark val="none"/>
        <c:tickLblPos val="none"/>
        <c:crossAx val="153123584"/>
        <c:crosses val="autoZero"/>
        <c:auto val="1"/>
        <c:lblOffset val="100"/>
        <c:baseTimeUnit val="years"/>
      </c:dateAx>
      <c:valAx>
        <c:axId val="15312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2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57954</c:v>
                </c:pt>
                <c:pt idx="4">
                  <c:v>59053</c:v>
                </c:pt>
              </c:numCache>
            </c:numRef>
          </c:val>
          <c:extLst xmlns:c16r2="http://schemas.microsoft.com/office/drawing/2015/06/chart">
            <c:ext xmlns:c16="http://schemas.microsoft.com/office/drawing/2014/chart" uri="{C3380CC4-5D6E-409C-BE32-E72D297353CC}">
              <c16:uniqueId val="{00000000-5975-4DE7-82D0-8A1633F09DA3}"/>
            </c:ext>
          </c:extLst>
        </c:ser>
        <c:dLbls>
          <c:showLegendKey val="0"/>
          <c:showVal val="0"/>
          <c:showCatName val="0"/>
          <c:showSerName val="0"/>
          <c:showPercent val="0"/>
          <c:showBubbleSize val="0"/>
        </c:dLbls>
        <c:gapWidth val="150"/>
        <c:axId val="153269760"/>
        <c:axId val="1538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56892</c:v>
                </c:pt>
                <c:pt idx="4">
                  <c:v>59108</c:v>
                </c:pt>
              </c:numCache>
            </c:numRef>
          </c:val>
          <c:smooth val="0"/>
          <c:extLst xmlns:c16r2="http://schemas.microsoft.com/office/drawing/2015/06/chart">
            <c:ext xmlns:c16="http://schemas.microsoft.com/office/drawing/2014/chart" uri="{C3380CC4-5D6E-409C-BE32-E72D297353CC}">
              <c16:uniqueId val="{00000001-5975-4DE7-82D0-8A1633F09DA3}"/>
            </c:ext>
          </c:extLst>
        </c:ser>
        <c:dLbls>
          <c:showLegendKey val="0"/>
          <c:showVal val="0"/>
          <c:showCatName val="0"/>
          <c:showSerName val="0"/>
          <c:showPercent val="0"/>
          <c:showBubbleSize val="0"/>
        </c:dLbls>
        <c:marker val="1"/>
        <c:smooth val="0"/>
        <c:axId val="153269760"/>
        <c:axId val="153805952"/>
      </c:lineChart>
      <c:dateAx>
        <c:axId val="153269760"/>
        <c:scaling>
          <c:orientation val="minMax"/>
        </c:scaling>
        <c:delete val="1"/>
        <c:axPos val="b"/>
        <c:numFmt formatCode="ge" sourceLinked="1"/>
        <c:majorTickMark val="none"/>
        <c:minorTickMark val="none"/>
        <c:tickLblPos val="none"/>
        <c:crossAx val="153805952"/>
        <c:crosses val="autoZero"/>
        <c:auto val="1"/>
        <c:lblOffset val="100"/>
        <c:baseTimeUnit val="years"/>
      </c:dateAx>
      <c:valAx>
        <c:axId val="15380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2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47.5</c:v>
                </c:pt>
                <c:pt idx="4">
                  <c:v>36.1</c:v>
                </c:pt>
              </c:numCache>
            </c:numRef>
          </c:val>
          <c:extLst xmlns:c16r2="http://schemas.microsoft.com/office/drawing/2015/06/chart">
            <c:ext xmlns:c16="http://schemas.microsoft.com/office/drawing/2014/chart" uri="{C3380CC4-5D6E-409C-BE32-E72D297353CC}">
              <c16:uniqueId val="{00000000-A169-4AFD-8412-87BB676D47C5}"/>
            </c:ext>
          </c:extLst>
        </c:ser>
        <c:dLbls>
          <c:showLegendKey val="0"/>
          <c:showVal val="0"/>
          <c:showCatName val="0"/>
          <c:showSerName val="0"/>
          <c:showPercent val="0"/>
          <c:showBubbleSize val="0"/>
        </c:dLbls>
        <c:gapWidth val="150"/>
        <c:axId val="152908288"/>
        <c:axId val="433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A169-4AFD-8412-87BB676D47C5}"/>
            </c:ext>
          </c:extLst>
        </c:ser>
        <c:dLbls>
          <c:showLegendKey val="0"/>
          <c:showVal val="0"/>
          <c:showCatName val="0"/>
          <c:showSerName val="0"/>
          <c:showPercent val="0"/>
          <c:showBubbleSize val="0"/>
        </c:dLbls>
        <c:marker val="1"/>
        <c:smooth val="0"/>
        <c:axId val="152908288"/>
        <c:axId val="43391744"/>
      </c:lineChart>
      <c:dateAx>
        <c:axId val="152908288"/>
        <c:scaling>
          <c:orientation val="minMax"/>
        </c:scaling>
        <c:delete val="1"/>
        <c:axPos val="b"/>
        <c:numFmt formatCode="ge" sourceLinked="1"/>
        <c:majorTickMark val="none"/>
        <c:minorTickMark val="none"/>
        <c:tickLblPos val="none"/>
        <c:crossAx val="43391744"/>
        <c:crosses val="autoZero"/>
        <c:auto val="1"/>
        <c:lblOffset val="100"/>
        <c:baseTimeUnit val="years"/>
      </c:dateAx>
      <c:valAx>
        <c:axId val="4339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0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88.9</c:v>
                </c:pt>
                <c:pt idx="4">
                  <c:v>91.9</c:v>
                </c:pt>
              </c:numCache>
            </c:numRef>
          </c:val>
          <c:extLst xmlns:c16r2="http://schemas.microsoft.com/office/drawing/2015/06/chart">
            <c:ext xmlns:c16="http://schemas.microsoft.com/office/drawing/2014/chart" uri="{C3380CC4-5D6E-409C-BE32-E72D297353CC}">
              <c16:uniqueId val="{00000000-3286-4013-86C4-229CC8D841FE}"/>
            </c:ext>
          </c:extLst>
        </c:ser>
        <c:dLbls>
          <c:showLegendKey val="0"/>
          <c:showVal val="0"/>
          <c:showCatName val="0"/>
          <c:showSerName val="0"/>
          <c:showPercent val="0"/>
          <c:showBubbleSize val="0"/>
        </c:dLbls>
        <c:gapWidth val="150"/>
        <c:axId val="152909312"/>
        <c:axId val="971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92.1</c:v>
                </c:pt>
                <c:pt idx="4">
                  <c:v>92.3</c:v>
                </c:pt>
              </c:numCache>
            </c:numRef>
          </c:val>
          <c:smooth val="0"/>
          <c:extLst xmlns:c16r2="http://schemas.microsoft.com/office/drawing/2015/06/chart">
            <c:ext xmlns:c16="http://schemas.microsoft.com/office/drawing/2014/chart" uri="{C3380CC4-5D6E-409C-BE32-E72D297353CC}">
              <c16:uniqueId val="{00000001-3286-4013-86C4-229CC8D841FE}"/>
            </c:ext>
          </c:extLst>
        </c:ser>
        <c:dLbls>
          <c:showLegendKey val="0"/>
          <c:showVal val="0"/>
          <c:showCatName val="0"/>
          <c:showSerName val="0"/>
          <c:showPercent val="0"/>
          <c:showBubbleSize val="0"/>
        </c:dLbls>
        <c:marker val="1"/>
        <c:smooth val="0"/>
        <c:axId val="152909312"/>
        <c:axId val="97123072"/>
      </c:lineChart>
      <c:dateAx>
        <c:axId val="152909312"/>
        <c:scaling>
          <c:orientation val="minMax"/>
        </c:scaling>
        <c:delete val="1"/>
        <c:axPos val="b"/>
        <c:numFmt formatCode="ge" sourceLinked="1"/>
        <c:majorTickMark val="none"/>
        <c:minorTickMark val="none"/>
        <c:tickLblPos val="none"/>
        <c:crossAx val="97123072"/>
        <c:crosses val="autoZero"/>
        <c:auto val="1"/>
        <c:lblOffset val="100"/>
        <c:baseTimeUnit val="years"/>
      </c:dateAx>
      <c:valAx>
        <c:axId val="9712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90</c:v>
                </c:pt>
                <c:pt idx="4">
                  <c:v>102.7</c:v>
                </c:pt>
              </c:numCache>
            </c:numRef>
          </c:val>
          <c:extLst xmlns:c16r2="http://schemas.microsoft.com/office/drawing/2015/06/chart">
            <c:ext xmlns:c16="http://schemas.microsoft.com/office/drawing/2014/chart" uri="{C3380CC4-5D6E-409C-BE32-E72D297353CC}">
              <c16:uniqueId val="{00000000-8766-4E0B-B9D3-EABAF6B2AD1C}"/>
            </c:ext>
          </c:extLst>
        </c:ser>
        <c:dLbls>
          <c:showLegendKey val="0"/>
          <c:showVal val="0"/>
          <c:showCatName val="0"/>
          <c:showSerName val="0"/>
          <c:showPercent val="0"/>
          <c:showBubbleSize val="0"/>
        </c:dLbls>
        <c:gapWidth val="150"/>
        <c:axId val="152825856"/>
        <c:axId val="152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98.7</c:v>
                </c:pt>
                <c:pt idx="4">
                  <c:v>99</c:v>
                </c:pt>
              </c:numCache>
            </c:numRef>
          </c:val>
          <c:smooth val="0"/>
          <c:extLst xmlns:c16r2="http://schemas.microsoft.com/office/drawing/2015/06/chart">
            <c:ext xmlns:c16="http://schemas.microsoft.com/office/drawing/2014/chart" uri="{C3380CC4-5D6E-409C-BE32-E72D297353CC}">
              <c16:uniqueId val="{00000001-8766-4E0B-B9D3-EABAF6B2AD1C}"/>
            </c:ext>
          </c:extLst>
        </c:ser>
        <c:dLbls>
          <c:showLegendKey val="0"/>
          <c:showVal val="0"/>
          <c:showCatName val="0"/>
          <c:showSerName val="0"/>
          <c:showPercent val="0"/>
          <c:showBubbleSize val="0"/>
        </c:dLbls>
        <c:marker val="1"/>
        <c:smooth val="0"/>
        <c:axId val="152825856"/>
        <c:axId val="152847488"/>
      </c:lineChart>
      <c:dateAx>
        <c:axId val="152825856"/>
        <c:scaling>
          <c:orientation val="minMax"/>
        </c:scaling>
        <c:delete val="1"/>
        <c:axPos val="b"/>
        <c:numFmt formatCode="ge" sourceLinked="1"/>
        <c:majorTickMark val="none"/>
        <c:minorTickMark val="none"/>
        <c:tickLblPos val="none"/>
        <c:crossAx val="152847488"/>
        <c:crosses val="autoZero"/>
        <c:auto val="1"/>
        <c:lblOffset val="100"/>
        <c:baseTimeUnit val="years"/>
      </c:dateAx>
      <c:valAx>
        <c:axId val="1528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28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11.7</c:v>
                </c:pt>
                <c:pt idx="4">
                  <c:v>22.2</c:v>
                </c:pt>
              </c:numCache>
            </c:numRef>
          </c:val>
          <c:extLst xmlns:c16r2="http://schemas.microsoft.com/office/drawing/2015/06/chart">
            <c:ext xmlns:c16="http://schemas.microsoft.com/office/drawing/2014/chart" uri="{C3380CC4-5D6E-409C-BE32-E72D297353CC}">
              <c16:uniqueId val="{00000000-FC97-4547-B7C5-C2FCFC7F6B7A}"/>
            </c:ext>
          </c:extLst>
        </c:ser>
        <c:dLbls>
          <c:showLegendKey val="0"/>
          <c:showVal val="0"/>
          <c:showCatName val="0"/>
          <c:showSerName val="0"/>
          <c:showPercent val="0"/>
          <c:showBubbleSize val="0"/>
        </c:dLbls>
        <c:gapWidth val="150"/>
        <c:axId val="152827392"/>
        <c:axId val="1528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52.7</c:v>
                </c:pt>
                <c:pt idx="4">
                  <c:v>53.7</c:v>
                </c:pt>
              </c:numCache>
            </c:numRef>
          </c:val>
          <c:smooth val="0"/>
          <c:extLst xmlns:c16r2="http://schemas.microsoft.com/office/drawing/2015/06/chart">
            <c:ext xmlns:c16="http://schemas.microsoft.com/office/drawing/2014/chart" uri="{C3380CC4-5D6E-409C-BE32-E72D297353CC}">
              <c16:uniqueId val="{00000001-FC97-4547-B7C5-C2FCFC7F6B7A}"/>
            </c:ext>
          </c:extLst>
        </c:ser>
        <c:dLbls>
          <c:showLegendKey val="0"/>
          <c:showVal val="0"/>
          <c:showCatName val="0"/>
          <c:showSerName val="0"/>
          <c:showPercent val="0"/>
          <c:showBubbleSize val="0"/>
        </c:dLbls>
        <c:marker val="1"/>
        <c:smooth val="0"/>
        <c:axId val="152827392"/>
        <c:axId val="152849792"/>
      </c:lineChart>
      <c:dateAx>
        <c:axId val="152827392"/>
        <c:scaling>
          <c:orientation val="minMax"/>
        </c:scaling>
        <c:delete val="1"/>
        <c:axPos val="b"/>
        <c:numFmt formatCode="ge" sourceLinked="1"/>
        <c:majorTickMark val="none"/>
        <c:minorTickMark val="none"/>
        <c:tickLblPos val="none"/>
        <c:crossAx val="152849792"/>
        <c:crosses val="autoZero"/>
        <c:auto val="1"/>
        <c:lblOffset val="100"/>
        <c:baseTimeUnit val="years"/>
      </c:dateAx>
      <c:valAx>
        <c:axId val="15284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8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32.6</c:v>
                </c:pt>
                <c:pt idx="4">
                  <c:v>47.2</c:v>
                </c:pt>
              </c:numCache>
            </c:numRef>
          </c:val>
          <c:extLst xmlns:c16r2="http://schemas.microsoft.com/office/drawing/2015/06/chart">
            <c:ext xmlns:c16="http://schemas.microsoft.com/office/drawing/2014/chart" uri="{C3380CC4-5D6E-409C-BE32-E72D297353CC}">
              <c16:uniqueId val="{00000000-CEE7-4872-B8DF-3498ED94EAB7}"/>
            </c:ext>
          </c:extLst>
        </c:ser>
        <c:dLbls>
          <c:showLegendKey val="0"/>
          <c:showVal val="0"/>
          <c:showCatName val="0"/>
          <c:showSerName val="0"/>
          <c:showPercent val="0"/>
          <c:showBubbleSize val="0"/>
        </c:dLbls>
        <c:gapWidth val="150"/>
        <c:axId val="152828928"/>
        <c:axId val="1528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CEE7-4872-B8DF-3498ED94EAB7}"/>
            </c:ext>
          </c:extLst>
        </c:ser>
        <c:dLbls>
          <c:showLegendKey val="0"/>
          <c:showVal val="0"/>
          <c:showCatName val="0"/>
          <c:showSerName val="0"/>
          <c:showPercent val="0"/>
          <c:showBubbleSize val="0"/>
        </c:dLbls>
        <c:marker val="1"/>
        <c:smooth val="0"/>
        <c:axId val="152828928"/>
        <c:axId val="152852096"/>
      </c:lineChart>
      <c:dateAx>
        <c:axId val="152828928"/>
        <c:scaling>
          <c:orientation val="minMax"/>
        </c:scaling>
        <c:delete val="1"/>
        <c:axPos val="b"/>
        <c:numFmt formatCode="ge" sourceLinked="1"/>
        <c:majorTickMark val="none"/>
        <c:minorTickMark val="none"/>
        <c:tickLblPos val="none"/>
        <c:crossAx val="152852096"/>
        <c:crosses val="autoZero"/>
        <c:auto val="1"/>
        <c:lblOffset val="100"/>
        <c:baseTimeUnit val="years"/>
      </c:dateAx>
      <c:valAx>
        <c:axId val="1528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82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22219705</c:v>
                </c:pt>
                <c:pt idx="4">
                  <c:v>24163153</c:v>
                </c:pt>
              </c:numCache>
            </c:numRef>
          </c:val>
          <c:extLst xmlns:c16r2="http://schemas.microsoft.com/office/drawing/2015/06/chart">
            <c:ext xmlns:c16="http://schemas.microsoft.com/office/drawing/2014/chart" uri="{C3380CC4-5D6E-409C-BE32-E72D297353CC}">
              <c16:uniqueId val="{00000000-6FD1-45DA-A613-B392A07E7A64}"/>
            </c:ext>
          </c:extLst>
        </c:ser>
        <c:dLbls>
          <c:showLegendKey val="0"/>
          <c:showVal val="0"/>
          <c:showCatName val="0"/>
          <c:showSerName val="0"/>
          <c:showPercent val="0"/>
          <c:showBubbleSize val="0"/>
        </c:dLbls>
        <c:gapWidth val="150"/>
        <c:axId val="152829440"/>
        <c:axId val="1531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45729936</c:v>
                </c:pt>
                <c:pt idx="4">
                  <c:v>47442477</c:v>
                </c:pt>
              </c:numCache>
            </c:numRef>
          </c:val>
          <c:smooth val="0"/>
          <c:extLst xmlns:c16r2="http://schemas.microsoft.com/office/drawing/2015/06/chart">
            <c:ext xmlns:c16="http://schemas.microsoft.com/office/drawing/2014/chart" uri="{C3380CC4-5D6E-409C-BE32-E72D297353CC}">
              <c16:uniqueId val="{00000001-6FD1-45DA-A613-B392A07E7A64}"/>
            </c:ext>
          </c:extLst>
        </c:ser>
        <c:dLbls>
          <c:showLegendKey val="0"/>
          <c:showVal val="0"/>
          <c:showCatName val="0"/>
          <c:showSerName val="0"/>
          <c:showPercent val="0"/>
          <c:showBubbleSize val="0"/>
        </c:dLbls>
        <c:marker val="1"/>
        <c:smooth val="0"/>
        <c:axId val="152829440"/>
        <c:axId val="153116672"/>
      </c:lineChart>
      <c:dateAx>
        <c:axId val="152829440"/>
        <c:scaling>
          <c:orientation val="minMax"/>
        </c:scaling>
        <c:delete val="1"/>
        <c:axPos val="b"/>
        <c:numFmt formatCode="ge" sourceLinked="1"/>
        <c:majorTickMark val="none"/>
        <c:minorTickMark val="none"/>
        <c:tickLblPos val="none"/>
        <c:crossAx val="153116672"/>
        <c:crosses val="autoZero"/>
        <c:auto val="1"/>
        <c:lblOffset val="100"/>
        <c:baseTimeUnit val="years"/>
      </c:dateAx>
      <c:valAx>
        <c:axId val="15311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8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20.2</c:v>
                </c:pt>
                <c:pt idx="4">
                  <c:v>19.3</c:v>
                </c:pt>
              </c:numCache>
            </c:numRef>
          </c:val>
          <c:extLst xmlns:c16r2="http://schemas.microsoft.com/office/drawing/2015/06/chart">
            <c:ext xmlns:c16="http://schemas.microsoft.com/office/drawing/2014/chart" uri="{C3380CC4-5D6E-409C-BE32-E72D297353CC}">
              <c16:uniqueId val="{00000000-608E-49AC-BD16-9F427278CFE7}"/>
            </c:ext>
          </c:extLst>
        </c:ser>
        <c:dLbls>
          <c:showLegendKey val="0"/>
          <c:showVal val="0"/>
          <c:showCatName val="0"/>
          <c:showSerName val="0"/>
          <c:showPercent val="0"/>
          <c:showBubbleSize val="0"/>
        </c:dLbls>
        <c:gapWidth val="150"/>
        <c:axId val="153064960"/>
        <c:axId val="1531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25.4</c:v>
                </c:pt>
                <c:pt idx="4">
                  <c:v>25.8</c:v>
                </c:pt>
              </c:numCache>
            </c:numRef>
          </c:val>
          <c:smooth val="0"/>
          <c:extLst xmlns:c16r2="http://schemas.microsoft.com/office/drawing/2015/06/chart">
            <c:ext xmlns:c16="http://schemas.microsoft.com/office/drawing/2014/chart" uri="{C3380CC4-5D6E-409C-BE32-E72D297353CC}">
              <c16:uniqueId val="{00000001-608E-49AC-BD16-9F427278CFE7}"/>
            </c:ext>
          </c:extLst>
        </c:ser>
        <c:dLbls>
          <c:showLegendKey val="0"/>
          <c:showVal val="0"/>
          <c:showCatName val="0"/>
          <c:showSerName val="0"/>
          <c:showPercent val="0"/>
          <c:showBubbleSize val="0"/>
        </c:dLbls>
        <c:marker val="1"/>
        <c:smooth val="0"/>
        <c:axId val="153064960"/>
        <c:axId val="153118976"/>
      </c:lineChart>
      <c:dateAx>
        <c:axId val="153064960"/>
        <c:scaling>
          <c:orientation val="minMax"/>
        </c:scaling>
        <c:delete val="1"/>
        <c:axPos val="b"/>
        <c:numFmt formatCode="ge" sourceLinked="1"/>
        <c:majorTickMark val="none"/>
        <c:minorTickMark val="none"/>
        <c:tickLblPos val="none"/>
        <c:crossAx val="153118976"/>
        <c:crosses val="autoZero"/>
        <c:auto val="1"/>
        <c:lblOffset val="100"/>
        <c:baseTimeUnit val="years"/>
      </c:dateAx>
      <c:valAx>
        <c:axId val="15311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57.8</c:v>
                </c:pt>
                <c:pt idx="4">
                  <c:v>49.4</c:v>
                </c:pt>
              </c:numCache>
            </c:numRef>
          </c:val>
          <c:extLst xmlns:c16r2="http://schemas.microsoft.com/office/drawing/2015/06/chart">
            <c:ext xmlns:c16="http://schemas.microsoft.com/office/drawing/2014/chart" uri="{C3380CC4-5D6E-409C-BE32-E72D297353CC}">
              <c16:uniqueId val="{00000000-8D72-4014-B885-8F39BC9166B5}"/>
            </c:ext>
          </c:extLst>
        </c:ser>
        <c:dLbls>
          <c:showLegendKey val="0"/>
          <c:showVal val="0"/>
          <c:showCatName val="0"/>
          <c:showSerName val="0"/>
          <c:showPercent val="0"/>
          <c:showBubbleSize val="0"/>
        </c:dLbls>
        <c:gapWidth val="150"/>
        <c:axId val="153067008"/>
        <c:axId val="1531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53.8</c:v>
                </c:pt>
                <c:pt idx="4">
                  <c:v>53</c:v>
                </c:pt>
              </c:numCache>
            </c:numRef>
          </c:val>
          <c:smooth val="0"/>
          <c:extLst xmlns:c16r2="http://schemas.microsoft.com/office/drawing/2015/06/chart">
            <c:ext xmlns:c16="http://schemas.microsoft.com/office/drawing/2014/chart" uri="{C3380CC4-5D6E-409C-BE32-E72D297353CC}">
              <c16:uniqueId val="{00000001-8D72-4014-B885-8F39BC9166B5}"/>
            </c:ext>
          </c:extLst>
        </c:ser>
        <c:dLbls>
          <c:showLegendKey val="0"/>
          <c:showVal val="0"/>
          <c:showCatName val="0"/>
          <c:showSerName val="0"/>
          <c:showPercent val="0"/>
          <c:showBubbleSize val="0"/>
        </c:dLbls>
        <c:marker val="1"/>
        <c:smooth val="0"/>
        <c:axId val="153067008"/>
        <c:axId val="153121280"/>
      </c:lineChart>
      <c:dateAx>
        <c:axId val="153067008"/>
        <c:scaling>
          <c:orientation val="minMax"/>
        </c:scaling>
        <c:delete val="1"/>
        <c:axPos val="b"/>
        <c:numFmt formatCode="ge" sourceLinked="1"/>
        <c:majorTickMark val="none"/>
        <c:minorTickMark val="none"/>
        <c:tickLblPos val="none"/>
        <c:crossAx val="153121280"/>
        <c:crosses val="autoZero"/>
        <c:auto val="1"/>
        <c:lblOffset val="100"/>
        <c:baseTimeUnit val="years"/>
      </c:dateAx>
      <c:valAx>
        <c:axId val="15312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6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滋賀県地方独立行政法人市立大津市民病院　大津市民病院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431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439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54411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393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186</v>
      </c>
      <c r="NN18" s="113"/>
      <c r="NO18" s="108" t="s">
        <v>74</v>
      </c>
      <c r="NP18" s="109"/>
      <c r="NQ18" s="109"/>
      <c r="NR18" s="112" t="s">
        <v>186</v>
      </c>
      <c r="NS18" s="113"/>
      <c r="NT18" s="108" t="s">
        <v>38</v>
      </c>
      <c r="NU18" s="109"/>
      <c r="NV18" s="109"/>
      <c r="NW18" s="112" t="s">
        <v>186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t="str">
        <f>データ!AJ7</f>
        <v>-</v>
      </c>
      <c r="AU33" s="132"/>
      <c r="AV33" s="132"/>
      <c r="AW33" s="132"/>
      <c r="AX33" s="132"/>
      <c r="AY33" s="132"/>
      <c r="AZ33" s="132"/>
      <c r="BA33" s="132"/>
      <c r="BB33" s="132"/>
      <c r="BC33" s="132"/>
      <c r="BD33" s="132"/>
      <c r="BE33" s="132"/>
      <c r="BF33" s="132"/>
      <c r="BG33" s="132"/>
      <c r="BH33" s="133"/>
      <c r="BI33" s="131">
        <f>データ!AK7</f>
        <v>90</v>
      </c>
      <c r="BJ33" s="132"/>
      <c r="BK33" s="132"/>
      <c r="BL33" s="132"/>
      <c r="BM33" s="132"/>
      <c r="BN33" s="132"/>
      <c r="BO33" s="132"/>
      <c r="BP33" s="132"/>
      <c r="BQ33" s="132"/>
      <c r="BR33" s="132"/>
      <c r="BS33" s="132"/>
      <c r="BT33" s="132"/>
      <c r="BU33" s="132"/>
      <c r="BV33" s="132"/>
      <c r="BW33" s="133"/>
      <c r="BX33" s="131">
        <f>データ!AL7</f>
        <v>102.7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t="str">
        <f>データ!AU7</f>
        <v>-</v>
      </c>
      <c r="EI33" s="132"/>
      <c r="EJ33" s="132"/>
      <c r="EK33" s="132"/>
      <c r="EL33" s="132"/>
      <c r="EM33" s="132"/>
      <c r="EN33" s="132"/>
      <c r="EO33" s="132"/>
      <c r="EP33" s="132"/>
      <c r="EQ33" s="132"/>
      <c r="ER33" s="132"/>
      <c r="ES33" s="132"/>
      <c r="ET33" s="132"/>
      <c r="EU33" s="132"/>
      <c r="EV33" s="133"/>
      <c r="EW33" s="131">
        <f>データ!AV7</f>
        <v>88.9</v>
      </c>
      <c r="EX33" s="132"/>
      <c r="EY33" s="132"/>
      <c r="EZ33" s="132"/>
      <c r="FA33" s="132"/>
      <c r="FB33" s="132"/>
      <c r="FC33" s="132"/>
      <c r="FD33" s="132"/>
      <c r="FE33" s="132"/>
      <c r="FF33" s="132"/>
      <c r="FG33" s="132"/>
      <c r="FH33" s="132"/>
      <c r="FI33" s="132"/>
      <c r="FJ33" s="132"/>
      <c r="FK33" s="133"/>
      <c r="FL33" s="131">
        <f>データ!AW7</f>
        <v>91.9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t="str">
        <f>データ!BF7</f>
        <v>-</v>
      </c>
      <c r="HW33" s="132"/>
      <c r="HX33" s="132"/>
      <c r="HY33" s="132"/>
      <c r="HZ33" s="132"/>
      <c r="IA33" s="132"/>
      <c r="IB33" s="132"/>
      <c r="IC33" s="132"/>
      <c r="ID33" s="132"/>
      <c r="IE33" s="132"/>
      <c r="IF33" s="132"/>
      <c r="IG33" s="132"/>
      <c r="IH33" s="132"/>
      <c r="II33" s="132"/>
      <c r="IJ33" s="133"/>
      <c r="IK33" s="131">
        <f>データ!BG7</f>
        <v>47.5</v>
      </c>
      <c r="IL33" s="132"/>
      <c r="IM33" s="132"/>
      <c r="IN33" s="132"/>
      <c r="IO33" s="132"/>
      <c r="IP33" s="132"/>
      <c r="IQ33" s="132"/>
      <c r="IR33" s="132"/>
      <c r="IS33" s="132"/>
      <c r="IT33" s="132"/>
      <c r="IU33" s="132"/>
      <c r="IV33" s="132"/>
      <c r="IW33" s="132"/>
      <c r="IX33" s="132"/>
      <c r="IY33" s="133"/>
      <c r="IZ33" s="131">
        <f>データ!BH7</f>
        <v>36.1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t="str">
        <f>データ!BQ7</f>
        <v>-</v>
      </c>
      <c r="LK33" s="132"/>
      <c r="LL33" s="132"/>
      <c r="LM33" s="132"/>
      <c r="LN33" s="132"/>
      <c r="LO33" s="132"/>
      <c r="LP33" s="132"/>
      <c r="LQ33" s="132"/>
      <c r="LR33" s="132"/>
      <c r="LS33" s="132"/>
      <c r="LT33" s="132"/>
      <c r="LU33" s="132"/>
      <c r="LV33" s="132"/>
      <c r="LW33" s="132"/>
      <c r="LX33" s="133"/>
      <c r="LY33" s="131">
        <f>データ!BR7</f>
        <v>78.8</v>
      </c>
      <c r="LZ33" s="132"/>
      <c r="MA33" s="132"/>
      <c r="MB33" s="132"/>
      <c r="MC33" s="132"/>
      <c r="MD33" s="132"/>
      <c r="ME33" s="132"/>
      <c r="MF33" s="132"/>
      <c r="MG33" s="132"/>
      <c r="MH33" s="132"/>
      <c r="MI33" s="132"/>
      <c r="MJ33" s="132"/>
      <c r="MK33" s="132"/>
      <c r="ML33" s="132"/>
      <c r="MM33" s="133"/>
      <c r="MN33" s="131">
        <f>データ!BS7</f>
        <v>78.7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t="str">
        <f>データ!AO7</f>
        <v>-</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t="str">
        <f>データ!AZ7</f>
        <v>-</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t="str">
        <f>データ!BK7</f>
        <v>-</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t="str">
        <f>データ!BV7</f>
        <v>-</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190</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t="str">
        <f>データ!CB7</f>
        <v>-</v>
      </c>
      <c r="AU55" s="141"/>
      <c r="AV55" s="141"/>
      <c r="AW55" s="141"/>
      <c r="AX55" s="141"/>
      <c r="AY55" s="141"/>
      <c r="AZ55" s="141"/>
      <c r="BA55" s="141"/>
      <c r="BB55" s="141"/>
      <c r="BC55" s="141"/>
      <c r="BD55" s="141"/>
      <c r="BE55" s="141"/>
      <c r="BF55" s="141"/>
      <c r="BG55" s="141"/>
      <c r="BH55" s="142"/>
      <c r="BI55" s="140">
        <f>データ!CC7</f>
        <v>57954</v>
      </c>
      <c r="BJ55" s="141"/>
      <c r="BK55" s="141"/>
      <c r="BL55" s="141"/>
      <c r="BM55" s="141"/>
      <c r="BN55" s="141"/>
      <c r="BO55" s="141"/>
      <c r="BP55" s="141"/>
      <c r="BQ55" s="141"/>
      <c r="BR55" s="141"/>
      <c r="BS55" s="141"/>
      <c r="BT55" s="141"/>
      <c r="BU55" s="141"/>
      <c r="BV55" s="141"/>
      <c r="BW55" s="142"/>
      <c r="BX55" s="140">
        <f>データ!CD7</f>
        <v>59053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t="str">
        <f>データ!CM7</f>
        <v>-</v>
      </c>
      <c r="EI55" s="141"/>
      <c r="EJ55" s="141"/>
      <c r="EK55" s="141"/>
      <c r="EL55" s="141"/>
      <c r="EM55" s="141"/>
      <c r="EN55" s="141"/>
      <c r="EO55" s="141"/>
      <c r="EP55" s="141"/>
      <c r="EQ55" s="141"/>
      <c r="ER55" s="141"/>
      <c r="ES55" s="141"/>
      <c r="ET55" s="141"/>
      <c r="EU55" s="141"/>
      <c r="EV55" s="142"/>
      <c r="EW55" s="140">
        <f>データ!CN7</f>
        <v>13997</v>
      </c>
      <c r="EX55" s="141"/>
      <c r="EY55" s="141"/>
      <c r="EZ55" s="141"/>
      <c r="FA55" s="141"/>
      <c r="FB55" s="141"/>
      <c r="FC55" s="141"/>
      <c r="FD55" s="141"/>
      <c r="FE55" s="141"/>
      <c r="FF55" s="141"/>
      <c r="FG55" s="141"/>
      <c r="FH55" s="141"/>
      <c r="FI55" s="141"/>
      <c r="FJ55" s="141"/>
      <c r="FK55" s="142"/>
      <c r="FL55" s="140">
        <f>データ!CO7</f>
        <v>15294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t="str">
        <f>データ!CX7</f>
        <v>-</v>
      </c>
      <c r="HW55" s="132"/>
      <c r="HX55" s="132"/>
      <c r="HY55" s="132"/>
      <c r="HZ55" s="132"/>
      <c r="IA55" s="132"/>
      <c r="IB55" s="132"/>
      <c r="IC55" s="132"/>
      <c r="ID55" s="132"/>
      <c r="IE55" s="132"/>
      <c r="IF55" s="132"/>
      <c r="IG55" s="132"/>
      <c r="IH55" s="132"/>
      <c r="II55" s="132"/>
      <c r="IJ55" s="133"/>
      <c r="IK55" s="131">
        <f>データ!CY7</f>
        <v>57.8</v>
      </c>
      <c r="IL55" s="132"/>
      <c r="IM55" s="132"/>
      <c r="IN55" s="132"/>
      <c r="IO55" s="132"/>
      <c r="IP55" s="132"/>
      <c r="IQ55" s="132"/>
      <c r="IR55" s="132"/>
      <c r="IS55" s="132"/>
      <c r="IT55" s="132"/>
      <c r="IU55" s="132"/>
      <c r="IV55" s="132"/>
      <c r="IW55" s="132"/>
      <c r="IX55" s="132"/>
      <c r="IY55" s="133"/>
      <c r="IZ55" s="131">
        <f>データ!CZ7</f>
        <v>49.4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t="str">
        <f>データ!DI7</f>
        <v>-</v>
      </c>
      <c r="LK55" s="132"/>
      <c r="LL55" s="132"/>
      <c r="LM55" s="132"/>
      <c r="LN55" s="132"/>
      <c r="LO55" s="132"/>
      <c r="LP55" s="132"/>
      <c r="LQ55" s="132"/>
      <c r="LR55" s="132"/>
      <c r="LS55" s="132"/>
      <c r="LT55" s="132"/>
      <c r="LU55" s="132"/>
      <c r="LV55" s="132"/>
      <c r="LW55" s="132"/>
      <c r="LX55" s="133"/>
      <c r="LY55" s="131">
        <f>データ!DJ7</f>
        <v>20.2</v>
      </c>
      <c r="LZ55" s="132"/>
      <c r="MA55" s="132"/>
      <c r="MB55" s="132"/>
      <c r="MC55" s="132"/>
      <c r="MD55" s="132"/>
      <c r="ME55" s="132"/>
      <c r="MF55" s="132"/>
      <c r="MG55" s="132"/>
      <c r="MH55" s="132"/>
      <c r="MI55" s="132"/>
      <c r="MJ55" s="132"/>
      <c r="MK55" s="132"/>
      <c r="ML55" s="132"/>
      <c r="MM55" s="133"/>
      <c r="MN55" s="131">
        <f>データ!DK7</f>
        <v>19.3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t="str">
        <f>データ!CG7</f>
        <v>-</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t="str">
        <f>データ!CR7</f>
        <v>-</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t="str">
        <f>データ!DC7</f>
        <v>-</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t="str">
        <f>データ!DN7</f>
        <v>-</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t="str">
        <f>データ!DT7</f>
        <v>-</v>
      </c>
      <c r="BH79" s="153"/>
      <c r="BI79" s="153"/>
      <c r="BJ79" s="153"/>
      <c r="BK79" s="153"/>
      <c r="BL79" s="153"/>
      <c r="BM79" s="153"/>
      <c r="BN79" s="153"/>
      <c r="BO79" s="153"/>
      <c r="BP79" s="153"/>
      <c r="BQ79" s="153"/>
      <c r="BR79" s="153"/>
      <c r="BS79" s="153"/>
      <c r="BT79" s="153"/>
      <c r="BU79" s="153"/>
      <c r="BV79" s="153"/>
      <c r="BW79" s="153"/>
      <c r="BX79" s="153"/>
      <c r="BY79" s="153"/>
      <c r="BZ79" s="153">
        <f>データ!DU7</f>
        <v>11.7</v>
      </c>
      <c r="CA79" s="153"/>
      <c r="CB79" s="153"/>
      <c r="CC79" s="153"/>
      <c r="CD79" s="153"/>
      <c r="CE79" s="153"/>
      <c r="CF79" s="153"/>
      <c r="CG79" s="153"/>
      <c r="CH79" s="153"/>
      <c r="CI79" s="153"/>
      <c r="CJ79" s="153"/>
      <c r="CK79" s="153"/>
      <c r="CL79" s="153"/>
      <c r="CM79" s="153"/>
      <c r="CN79" s="153"/>
      <c r="CO79" s="153"/>
      <c r="CP79" s="153"/>
      <c r="CQ79" s="153"/>
      <c r="CR79" s="153"/>
      <c r="CS79" s="153">
        <f>データ!DV7</f>
        <v>22.2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t="str">
        <f>データ!EE7</f>
        <v>-</v>
      </c>
      <c r="GB79" s="153"/>
      <c r="GC79" s="153"/>
      <c r="GD79" s="153"/>
      <c r="GE79" s="153"/>
      <c r="GF79" s="153"/>
      <c r="GG79" s="153"/>
      <c r="GH79" s="153"/>
      <c r="GI79" s="153"/>
      <c r="GJ79" s="153"/>
      <c r="GK79" s="153"/>
      <c r="GL79" s="153"/>
      <c r="GM79" s="153"/>
      <c r="GN79" s="153"/>
      <c r="GO79" s="153"/>
      <c r="GP79" s="153"/>
      <c r="GQ79" s="153"/>
      <c r="GR79" s="153"/>
      <c r="GS79" s="153"/>
      <c r="GT79" s="153">
        <f>データ!EF7</f>
        <v>32.6</v>
      </c>
      <c r="GU79" s="153"/>
      <c r="GV79" s="153"/>
      <c r="GW79" s="153"/>
      <c r="GX79" s="153"/>
      <c r="GY79" s="153"/>
      <c r="GZ79" s="153"/>
      <c r="HA79" s="153"/>
      <c r="HB79" s="153"/>
      <c r="HC79" s="153"/>
      <c r="HD79" s="153"/>
      <c r="HE79" s="153"/>
      <c r="HF79" s="153"/>
      <c r="HG79" s="153"/>
      <c r="HH79" s="153"/>
      <c r="HI79" s="153"/>
      <c r="HJ79" s="153"/>
      <c r="HK79" s="153"/>
      <c r="HL79" s="153"/>
      <c r="HM79" s="153">
        <f>データ!EG7</f>
        <v>47.2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t="str">
        <f>データ!EP7</f>
        <v>-</v>
      </c>
      <c r="KW79" s="154"/>
      <c r="KX79" s="154"/>
      <c r="KY79" s="154"/>
      <c r="KZ79" s="154"/>
      <c r="LA79" s="154"/>
      <c r="LB79" s="154"/>
      <c r="LC79" s="154"/>
      <c r="LD79" s="154"/>
      <c r="LE79" s="154"/>
      <c r="LF79" s="154"/>
      <c r="LG79" s="154"/>
      <c r="LH79" s="154"/>
      <c r="LI79" s="154"/>
      <c r="LJ79" s="154"/>
      <c r="LK79" s="154"/>
      <c r="LL79" s="154"/>
      <c r="LM79" s="154"/>
      <c r="LN79" s="154"/>
      <c r="LO79" s="154">
        <f>データ!EQ7</f>
        <v>22219705</v>
      </c>
      <c r="LP79" s="154"/>
      <c r="LQ79" s="154"/>
      <c r="LR79" s="154"/>
      <c r="LS79" s="154"/>
      <c r="LT79" s="154"/>
      <c r="LU79" s="154"/>
      <c r="LV79" s="154"/>
      <c r="LW79" s="154"/>
      <c r="LX79" s="154"/>
      <c r="LY79" s="154"/>
      <c r="LZ79" s="154"/>
      <c r="MA79" s="154"/>
      <c r="MB79" s="154"/>
      <c r="MC79" s="154"/>
      <c r="MD79" s="154"/>
      <c r="ME79" s="154"/>
      <c r="MF79" s="154"/>
      <c r="MG79" s="154"/>
      <c r="MH79" s="154">
        <f>データ!ER7</f>
        <v>24163153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t="str">
        <f>データ!DY7</f>
        <v>-</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t="str">
        <f>データ!EJ7</f>
        <v>-</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t="str">
        <f>データ!EU7</f>
        <v>-</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c6K0mfaH9VznZ7Eg78P4ytqlOoMhdXSQ631CUgpsukoCQSpr5LMqiKDe8pEFjX8pK35bQ0ZeQYJNQHza4sig==" saltValue="y9MtcpiNsXW74lewzNVH+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153</v>
      </c>
      <c r="AX5" s="64" t="s">
        <v>143</v>
      </c>
      <c r="AY5" s="64" t="s">
        <v>144</v>
      </c>
      <c r="AZ5" s="64" t="s">
        <v>145</v>
      </c>
      <c r="BA5" s="64" t="s">
        <v>146</v>
      </c>
      <c r="BB5" s="64" t="s">
        <v>147</v>
      </c>
      <c r="BC5" s="64" t="s">
        <v>148</v>
      </c>
      <c r="BD5" s="64" t="s">
        <v>138</v>
      </c>
      <c r="BE5" s="64" t="s">
        <v>154</v>
      </c>
      <c r="BF5" s="64" t="s">
        <v>140</v>
      </c>
      <c r="BG5" s="64" t="s">
        <v>141</v>
      </c>
      <c r="BH5" s="64" t="s">
        <v>153</v>
      </c>
      <c r="BI5" s="64" t="s">
        <v>143</v>
      </c>
      <c r="BJ5" s="64" t="s">
        <v>144</v>
      </c>
      <c r="BK5" s="64" t="s">
        <v>145</v>
      </c>
      <c r="BL5" s="64" t="s">
        <v>146</v>
      </c>
      <c r="BM5" s="64" t="s">
        <v>147</v>
      </c>
      <c r="BN5" s="64" t="s">
        <v>148</v>
      </c>
      <c r="BO5" s="64" t="s">
        <v>155</v>
      </c>
      <c r="BP5" s="64" t="s">
        <v>156</v>
      </c>
      <c r="BQ5" s="64" t="s">
        <v>140</v>
      </c>
      <c r="BR5" s="64" t="s">
        <v>152</v>
      </c>
      <c r="BS5" s="64" t="s">
        <v>157</v>
      </c>
      <c r="BT5" s="64" t="s">
        <v>143</v>
      </c>
      <c r="BU5" s="64" t="s">
        <v>144</v>
      </c>
      <c r="BV5" s="64" t="s">
        <v>145</v>
      </c>
      <c r="BW5" s="64" t="s">
        <v>146</v>
      </c>
      <c r="BX5" s="64" t="s">
        <v>147</v>
      </c>
      <c r="BY5" s="64" t="s">
        <v>148</v>
      </c>
      <c r="BZ5" s="64" t="s">
        <v>158</v>
      </c>
      <c r="CA5" s="64" t="s">
        <v>154</v>
      </c>
      <c r="CB5" s="64" t="s">
        <v>159</v>
      </c>
      <c r="CC5" s="64" t="s">
        <v>160</v>
      </c>
      <c r="CD5" s="64" t="s">
        <v>161</v>
      </c>
      <c r="CE5" s="64" t="s">
        <v>143</v>
      </c>
      <c r="CF5" s="64" t="s">
        <v>144</v>
      </c>
      <c r="CG5" s="64" t="s">
        <v>145</v>
      </c>
      <c r="CH5" s="64" t="s">
        <v>146</v>
      </c>
      <c r="CI5" s="64" t="s">
        <v>147</v>
      </c>
      <c r="CJ5" s="64" t="s">
        <v>148</v>
      </c>
      <c r="CK5" s="64" t="s">
        <v>158</v>
      </c>
      <c r="CL5" s="64" t="s">
        <v>156</v>
      </c>
      <c r="CM5" s="64" t="s">
        <v>140</v>
      </c>
      <c r="CN5" s="64" t="s">
        <v>141</v>
      </c>
      <c r="CO5" s="64" t="s">
        <v>157</v>
      </c>
      <c r="CP5" s="64" t="s">
        <v>143</v>
      </c>
      <c r="CQ5" s="64" t="s">
        <v>144</v>
      </c>
      <c r="CR5" s="64" t="s">
        <v>145</v>
      </c>
      <c r="CS5" s="64" t="s">
        <v>146</v>
      </c>
      <c r="CT5" s="64" t="s">
        <v>147</v>
      </c>
      <c r="CU5" s="64" t="s">
        <v>148</v>
      </c>
      <c r="CV5" s="64" t="s">
        <v>149</v>
      </c>
      <c r="CW5" s="64" t="s">
        <v>139</v>
      </c>
      <c r="CX5" s="64" t="s">
        <v>159</v>
      </c>
      <c r="CY5" s="64" t="s">
        <v>152</v>
      </c>
      <c r="CZ5" s="64" t="s">
        <v>157</v>
      </c>
      <c r="DA5" s="64" t="s">
        <v>143</v>
      </c>
      <c r="DB5" s="64" t="s">
        <v>144</v>
      </c>
      <c r="DC5" s="64" t="s">
        <v>145</v>
      </c>
      <c r="DD5" s="64" t="s">
        <v>146</v>
      </c>
      <c r="DE5" s="64" t="s">
        <v>147</v>
      </c>
      <c r="DF5" s="64" t="s">
        <v>148</v>
      </c>
      <c r="DG5" s="64" t="s">
        <v>158</v>
      </c>
      <c r="DH5" s="64" t="s">
        <v>154</v>
      </c>
      <c r="DI5" s="64" t="s">
        <v>151</v>
      </c>
      <c r="DJ5" s="64" t="s">
        <v>152</v>
      </c>
      <c r="DK5" s="64" t="s">
        <v>161</v>
      </c>
      <c r="DL5" s="64" t="s">
        <v>143</v>
      </c>
      <c r="DM5" s="64" t="s">
        <v>144</v>
      </c>
      <c r="DN5" s="64" t="s">
        <v>145</v>
      </c>
      <c r="DO5" s="64" t="s">
        <v>146</v>
      </c>
      <c r="DP5" s="64" t="s">
        <v>147</v>
      </c>
      <c r="DQ5" s="64" t="s">
        <v>148</v>
      </c>
      <c r="DR5" s="64" t="s">
        <v>155</v>
      </c>
      <c r="DS5" s="64" t="s">
        <v>156</v>
      </c>
      <c r="DT5" s="64" t="s">
        <v>140</v>
      </c>
      <c r="DU5" s="64" t="s">
        <v>141</v>
      </c>
      <c r="DV5" s="64" t="s">
        <v>157</v>
      </c>
      <c r="DW5" s="64" t="s">
        <v>143</v>
      </c>
      <c r="DX5" s="64" t="s">
        <v>144</v>
      </c>
      <c r="DY5" s="64" t="s">
        <v>145</v>
      </c>
      <c r="DZ5" s="64" t="s">
        <v>146</v>
      </c>
      <c r="EA5" s="64" t="s">
        <v>147</v>
      </c>
      <c r="EB5" s="64" t="s">
        <v>148</v>
      </c>
      <c r="EC5" s="64" t="s">
        <v>138</v>
      </c>
      <c r="ED5" s="64" t="s">
        <v>154</v>
      </c>
      <c r="EE5" s="64" t="s">
        <v>159</v>
      </c>
      <c r="EF5" s="64" t="s">
        <v>160</v>
      </c>
      <c r="EG5" s="64" t="s">
        <v>157</v>
      </c>
      <c r="EH5" s="64" t="s">
        <v>143</v>
      </c>
      <c r="EI5" s="64" t="s">
        <v>144</v>
      </c>
      <c r="EJ5" s="64" t="s">
        <v>145</v>
      </c>
      <c r="EK5" s="64" t="s">
        <v>146</v>
      </c>
      <c r="EL5" s="64" t="s">
        <v>147</v>
      </c>
      <c r="EM5" s="64" t="s">
        <v>162</v>
      </c>
      <c r="EN5" s="64" t="s">
        <v>138</v>
      </c>
      <c r="EO5" s="64" t="s">
        <v>154</v>
      </c>
      <c r="EP5" s="64" t="s">
        <v>163</v>
      </c>
      <c r="EQ5" s="64" t="s">
        <v>164</v>
      </c>
      <c r="ER5" s="64" t="s">
        <v>157</v>
      </c>
      <c r="ES5" s="64" t="s">
        <v>143</v>
      </c>
      <c r="ET5" s="64" t="s">
        <v>144</v>
      </c>
      <c r="EU5" s="64" t="s">
        <v>145</v>
      </c>
      <c r="EV5" s="64" t="s">
        <v>146</v>
      </c>
      <c r="EW5" s="64" t="s">
        <v>147</v>
      </c>
      <c r="EX5" s="64" t="s">
        <v>148</v>
      </c>
    </row>
    <row r="6" spans="1:154" s="69" customFormat="1">
      <c r="A6" s="50" t="s">
        <v>165</v>
      </c>
      <c r="B6" s="65">
        <f>B8</f>
        <v>2018</v>
      </c>
      <c r="C6" s="65">
        <f t="shared" ref="C6:M6" si="2">C8</f>
        <v>257500</v>
      </c>
      <c r="D6" s="65">
        <f t="shared" si="2"/>
        <v>46</v>
      </c>
      <c r="E6" s="65">
        <f t="shared" si="2"/>
        <v>6</v>
      </c>
      <c r="F6" s="65">
        <f t="shared" si="2"/>
        <v>0</v>
      </c>
      <c r="G6" s="65">
        <f t="shared" si="2"/>
        <v>1</v>
      </c>
      <c r="H6" s="157" t="str">
        <f>IF(H8&lt;&gt;I8,H8,"")&amp;IF(I8&lt;&gt;J8,I8,"")&amp;"　"&amp;J8</f>
        <v>滋賀県地方独立行政法人市立大津市民病院　大津市民病院</v>
      </c>
      <c r="I6" s="158"/>
      <c r="J6" s="159"/>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30</v>
      </c>
      <c r="R6" s="65" t="str">
        <f t="shared" si="3"/>
        <v>対象</v>
      </c>
      <c r="S6" s="65" t="str">
        <f t="shared" si="3"/>
        <v>ド 透 I 未 訓 ガ</v>
      </c>
      <c r="T6" s="65" t="str">
        <f t="shared" si="3"/>
        <v>救 臨 感 災 地 輪</v>
      </c>
      <c r="U6" s="66" t="str">
        <f>U8</f>
        <v>-</v>
      </c>
      <c r="V6" s="66">
        <f>V8</f>
        <v>54411</v>
      </c>
      <c r="W6" s="65" t="str">
        <f>W8</f>
        <v>非該当</v>
      </c>
      <c r="X6" s="65" t="str">
        <f t="shared" si="3"/>
        <v>７：１</v>
      </c>
      <c r="Y6" s="66">
        <f t="shared" si="3"/>
        <v>431</v>
      </c>
      <c r="Z6" s="66" t="str">
        <f t="shared" si="3"/>
        <v>-</v>
      </c>
      <c r="AA6" s="66" t="str">
        <f t="shared" si="3"/>
        <v>-</v>
      </c>
      <c r="AB6" s="66" t="str">
        <f t="shared" si="3"/>
        <v>-</v>
      </c>
      <c r="AC6" s="66">
        <f t="shared" si="3"/>
        <v>8</v>
      </c>
      <c r="AD6" s="66">
        <f t="shared" si="3"/>
        <v>439</v>
      </c>
      <c r="AE6" s="66">
        <f t="shared" si="3"/>
        <v>393</v>
      </c>
      <c r="AF6" s="66" t="str">
        <f t="shared" si="3"/>
        <v>-</v>
      </c>
      <c r="AG6" s="66">
        <f t="shared" si="3"/>
        <v>393</v>
      </c>
      <c r="AH6" s="67" t="e">
        <f>IF(AH8="-",NA(),AH8)</f>
        <v>#N/A</v>
      </c>
      <c r="AI6" s="67" t="e">
        <f t="shared" ref="AI6:AQ6" si="4">IF(AI8="-",NA(),AI8)</f>
        <v>#N/A</v>
      </c>
      <c r="AJ6" s="67" t="e">
        <f t="shared" si="4"/>
        <v>#N/A</v>
      </c>
      <c r="AK6" s="67">
        <f t="shared" si="4"/>
        <v>90</v>
      </c>
      <c r="AL6" s="67">
        <f t="shared" si="4"/>
        <v>102.7</v>
      </c>
      <c r="AM6" s="67" t="e">
        <f t="shared" si="4"/>
        <v>#N/A</v>
      </c>
      <c r="AN6" s="67" t="e">
        <f t="shared" si="4"/>
        <v>#N/A</v>
      </c>
      <c r="AO6" s="67" t="e">
        <f t="shared" si="4"/>
        <v>#N/A</v>
      </c>
      <c r="AP6" s="67">
        <f t="shared" si="4"/>
        <v>98.7</v>
      </c>
      <c r="AQ6" s="67">
        <f t="shared" si="4"/>
        <v>99</v>
      </c>
      <c r="AR6" s="67" t="str">
        <f>IF(AR8="-","【-】","【"&amp;SUBSTITUTE(TEXT(AR8,"#,##0.0"),"-","△")&amp;"】")</f>
        <v>【98.8】</v>
      </c>
      <c r="AS6" s="67" t="e">
        <f>IF(AS8="-",NA(),AS8)</f>
        <v>#N/A</v>
      </c>
      <c r="AT6" s="67" t="e">
        <f t="shared" ref="AT6:BB6" si="5">IF(AT8="-",NA(),AT8)</f>
        <v>#N/A</v>
      </c>
      <c r="AU6" s="67" t="e">
        <f t="shared" si="5"/>
        <v>#N/A</v>
      </c>
      <c r="AV6" s="67">
        <f t="shared" si="5"/>
        <v>88.9</v>
      </c>
      <c r="AW6" s="67">
        <f t="shared" si="5"/>
        <v>91.9</v>
      </c>
      <c r="AX6" s="67" t="e">
        <f t="shared" si="5"/>
        <v>#N/A</v>
      </c>
      <c r="AY6" s="67" t="e">
        <f t="shared" si="5"/>
        <v>#N/A</v>
      </c>
      <c r="AZ6" s="67" t="e">
        <f t="shared" si="5"/>
        <v>#N/A</v>
      </c>
      <c r="BA6" s="67">
        <f t="shared" si="5"/>
        <v>92.1</v>
      </c>
      <c r="BB6" s="67">
        <f t="shared" si="5"/>
        <v>92.3</v>
      </c>
      <c r="BC6" s="67" t="str">
        <f>IF(BC8="-","【-】","【"&amp;SUBSTITUTE(TEXT(BC8,"#,##0.0"),"-","△")&amp;"】")</f>
        <v>【89.7】</v>
      </c>
      <c r="BD6" s="67" t="e">
        <f>IF(BD8="-",NA(),BD8)</f>
        <v>#N/A</v>
      </c>
      <c r="BE6" s="67" t="e">
        <f t="shared" ref="BE6:BM6" si="6">IF(BE8="-",NA(),BE8)</f>
        <v>#N/A</v>
      </c>
      <c r="BF6" s="67" t="e">
        <f t="shared" si="6"/>
        <v>#N/A</v>
      </c>
      <c r="BG6" s="67">
        <f t="shared" si="6"/>
        <v>47.5</v>
      </c>
      <c r="BH6" s="67">
        <f t="shared" si="6"/>
        <v>36.1</v>
      </c>
      <c r="BI6" s="67" t="e">
        <f t="shared" si="6"/>
        <v>#N/A</v>
      </c>
      <c r="BJ6" s="67" t="e">
        <f t="shared" si="6"/>
        <v>#N/A</v>
      </c>
      <c r="BK6" s="67" t="e">
        <f t="shared" si="6"/>
        <v>#N/A</v>
      </c>
      <c r="BL6" s="67">
        <f t="shared" si="6"/>
        <v>40.200000000000003</v>
      </c>
      <c r="BM6" s="67">
        <f t="shared" si="6"/>
        <v>40.4</v>
      </c>
      <c r="BN6" s="67" t="str">
        <f>IF(BN8="-","【-】","【"&amp;SUBSTITUTE(TEXT(BN8,"#,##0.0"),"-","△")&amp;"】")</f>
        <v>【64.1】</v>
      </c>
      <c r="BO6" s="67" t="e">
        <f>IF(BO8="-",NA(),BO8)</f>
        <v>#N/A</v>
      </c>
      <c r="BP6" s="67" t="e">
        <f t="shared" ref="BP6:BX6" si="7">IF(BP8="-",NA(),BP8)</f>
        <v>#N/A</v>
      </c>
      <c r="BQ6" s="67" t="e">
        <f t="shared" si="7"/>
        <v>#N/A</v>
      </c>
      <c r="BR6" s="67">
        <f t="shared" si="7"/>
        <v>78.8</v>
      </c>
      <c r="BS6" s="67">
        <f t="shared" si="7"/>
        <v>78.7</v>
      </c>
      <c r="BT6" s="67" t="e">
        <f t="shared" si="7"/>
        <v>#N/A</v>
      </c>
      <c r="BU6" s="67" t="e">
        <f t="shared" si="7"/>
        <v>#N/A</v>
      </c>
      <c r="BV6" s="67" t="e">
        <f t="shared" si="7"/>
        <v>#N/A</v>
      </c>
      <c r="BW6" s="67">
        <f t="shared" si="7"/>
        <v>77</v>
      </c>
      <c r="BX6" s="67">
        <f t="shared" si="7"/>
        <v>77.599999999999994</v>
      </c>
      <c r="BY6" s="67" t="str">
        <f>IF(BY8="-","【-】","【"&amp;SUBSTITUTE(TEXT(BY8,"#,##0.0"),"-","△")&amp;"】")</f>
        <v>【74.9】</v>
      </c>
      <c r="BZ6" s="68" t="e">
        <f>IF(BZ8="-",NA(),BZ8)</f>
        <v>#N/A</v>
      </c>
      <c r="CA6" s="68" t="e">
        <f t="shared" ref="CA6:CI6" si="8">IF(CA8="-",NA(),CA8)</f>
        <v>#N/A</v>
      </c>
      <c r="CB6" s="68" t="e">
        <f t="shared" si="8"/>
        <v>#N/A</v>
      </c>
      <c r="CC6" s="68">
        <f t="shared" si="8"/>
        <v>57954</v>
      </c>
      <c r="CD6" s="68">
        <f t="shared" si="8"/>
        <v>59053</v>
      </c>
      <c r="CE6" s="68" t="e">
        <f t="shared" si="8"/>
        <v>#N/A</v>
      </c>
      <c r="CF6" s="68" t="e">
        <f t="shared" si="8"/>
        <v>#N/A</v>
      </c>
      <c r="CG6" s="68" t="e">
        <f t="shared" si="8"/>
        <v>#N/A</v>
      </c>
      <c r="CH6" s="68">
        <f t="shared" si="8"/>
        <v>56892</v>
      </c>
      <c r="CI6" s="68">
        <f t="shared" si="8"/>
        <v>59108</v>
      </c>
      <c r="CJ6" s="67" t="str">
        <f>IF(CJ8="-","【-】","【"&amp;SUBSTITUTE(TEXT(CJ8,"#,##0"),"-","△")&amp;"】")</f>
        <v>【52,412】</v>
      </c>
      <c r="CK6" s="68" t="e">
        <f>IF(CK8="-",NA(),CK8)</f>
        <v>#N/A</v>
      </c>
      <c r="CL6" s="68" t="e">
        <f t="shared" ref="CL6:CT6" si="9">IF(CL8="-",NA(),CL8)</f>
        <v>#N/A</v>
      </c>
      <c r="CM6" s="68" t="e">
        <f t="shared" si="9"/>
        <v>#N/A</v>
      </c>
      <c r="CN6" s="68">
        <f t="shared" si="9"/>
        <v>13997</v>
      </c>
      <c r="CO6" s="68">
        <f t="shared" si="9"/>
        <v>15294</v>
      </c>
      <c r="CP6" s="68" t="e">
        <f t="shared" si="9"/>
        <v>#N/A</v>
      </c>
      <c r="CQ6" s="68" t="e">
        <f t="shared" si="9"/>
        <v>#N/A</v>
      </c>
      <c r="CR6" s="68" t="e">
        <f t="shared" si="9"/>
        <v>#N/A</v>
      </c>
      <c r="CS6" s="68">
        <f t="shared" si="9"/>
        <v>15171</v>
      </c>
      <c r="CT6" s="68">
        <f t="shared" si="9"/>
        <v>15887</v>
      </c>
      <c r="CU6" s="67" t="str">
        <f>IF(CU8="-","【-】","【"&amp;SUBSTITUTE(TEXT(CU8,"#,##0"),"-","△")&amp;"】")</f>
        <v>【14,708】</v>
      </c>
      <c r="CV6" s="67" t="e">
        <f>IF(CV8="-",NA(),CV8)</f>
        <v>#N/A</v>
      </c>
      <c r="CW6" s="67" t="e">
        <f t="shared" ref="CW6:DE6" si="10">IF(CW8="-",NA(),CW8)</f>
        <v>#N/A</v>
      </c>
      <c r="CX6" s="67" t="e">
        <f t="shared" si="10"/>
        <v>#N/A</v>
      </c>
      <c r="CY6" s="67">
        <f t="shared" si="10"/>
        <v>57.8</v>
      </c>
      <c r="CZ6" s="67">
        <f t="shared" si="10"/>
        <v>49.4</v>
      </c>
      <c r="DA6" s="67" t="e">
        <f t="shared" si="10"/>
        <v>#N/A</v>
      </c>
      <c r="DB6" s="67" t="e">
        <f t="shared" si="10"/>
        <v>#N/A</v>
      </c>
      <c r="DC6" s="67" t="e">
        <f t="shared" si="10"/>
        <v>#N/A</v>
      </c>
      <c r="DD6" s="67">
        <f t="shared" si="10"/>
        <v>53.8</v>
      </c>
      <c r="DE6" s="67">
        <f t="shared" si="10"/>
        <v>53</v>
      </c>
      <c r="DF6" s="67" t="str">
        <f>IF(DF8="-","【-】","【"&amp;SUBSTITUTE(TEXT(DF8,"#,##0.0"),"-","△")&amp;"】")</f>
        <v>【54.8】</v>
      </c>
      <c r="DG6" s="67" t="e">
        <f>IF(DG8="-",NA(),DG8)</f>
        <v>#N/A</v>
      </c>
      <c r="DH6" s="67" t="e">
        <f t="shared" ref="DH6:DP6" si="11">IF(DH8="-",NA(),DH8)</f>
        <v>#N/A</v>
      </c>
      <c r="DI6" s="67" t="e">
        <f t="shared" si="11"/>
        <v>#N/A</v>
      </c>
      <c r="DJ6" s="67">
        <f t="shared" si="11"/>
        <v>20.2</v>
      </c>
      <c r="DK6" s="67">
        <f t="shared" si="11"/>
        <v>19.3</v>
      </c>
      <c r="DL6" s="67" t="e">
        <f t="shared" si="11"/>
        <v>#N/A</v>
      </c>
      <c r="DM6" s="67" t="e">
        <f t="shared" si="11"/>
        <v>#N/A</v>
      </c>
      <c r="DN6" s="67" t="e">
        <f t="shared" si="11"/>
        <v>#N/A</v>
      </c>
      <c r="DO6" s="67">
        <f t="shared" si="11"/>
        <v>25.4</v>
      </c>
      <c r="DP6" s="67">
        <f t="shared" si="11"/>
        <v>25.8</v>
      </c>
      <c r="DQ6" s="67" t="str">
        <f>IF(DQ8="-","【-】","【"&amp;SUBSTITUTE(TEXT(DQ8,"#,##0.0"),"-","△")&amp;"】")</f>
        <v>【24.3】</v>
      </c>
      <c r="DR6" s="67" t="e">
        <f>IF(DR8="-",NA(),DR8)</f>
        <v>#N/A</v>
      </c>
      <c r="DS6" s="67" t="e">
        <f t="shared" ref="DS6:EA6" si="12">IF(DS8="-",NA(),DS8)</f>
        <v>#N/A</v>
      </c>
      <c r="DT6" s="67" t="e">
        <f t="shared" si="12"/>
        <v>#N/A</v>
      </c>
      <c r="DU6" s="67">
        <f t="shared" si="12"/>
        <v>11.7</v>
      </c>
      <c r="DV6" s="67">
        <f t="shared" si="12"/>
        <v>22.2</v>
      </c>
      <c r="DW6" s="67" t="e">
        <f t="shared" si="12"/>
        <v>#N/A</v>
      </c>
      <c r="DX6" s="67" t="e">
        <f t="shared" si="12"/>
        <v>#N/A</v>
      </c>
      <c r="DY6" s="67" t="e">
        <f t="shared" si="12"/>
        <v>#N/A</v>
      </c>
      <c r="DZ6" s="67">
        <f t="shared" si="12"/>
        <v>52.7</v>
      </c>
      <c r="EA6" s="67">
        <f t="shared" si="12"/>
        <v>53.7</v>
      </c>
      <c r="EB6" s="67" t="str">
        <f>IF(EB8="-","【-】","【"&amp;SUBSTITUTE(TEXT(EB8,"#,##0.0"),"-","△")&amp;"】")</f>
        <v>【52.5】</v>
      </c>
      <c r="EC6" s="67" t="e">
        <f>IF(EC8="-",NA(),EC8)</f>
        <v>#N/A</v>
      </c>
      <c r="ED6" s="67" t="e">
        <f t="shared" ref="ED6:EL6" si="13">IF(ED8="-",NA(),ED8)</f>
        <v>#N/A</v>
      </c>
      <c r="EE6" s="67" t="e">
        <f t="shared" si="13"/>
        <v>#N/A</v>
      </c>
      <c r="EF6" s="67">
        <f t="shared" si="13"/>
        <v>32.6</v>
      </c>
      <c r="EG6" s="67">
        <f t="shared" si="13"/>
        <v>47.2</v>
      </c>
      <c r="EH6" s="67" t="e">
        <f t="shared" si="13"/>
        <v>#N/A</v>
      </c>
      <c r="EI6" s="67" t="e">
        <f t="shared" si="13"/>
        <v>#N/A</v>
      </c>
      <c r="EJ6" s="67" t="e">
        <f t="shared" si="13"/>
        <v>#N/A</v>
      </c>
      <c r="EK6" s="67">
        <f t="shared" si="13"/>
        <v>68.400000000000006</v>
      </c>
      <c r="EL6" s="67">
        <f t="shared" si="13"/>
        <v>69.3</v>
      </c>
      <c r="EM6" s="67" t="str">
        <f>IF(EM8="-","【-】","【"&amp;SUBSTITUTE(TEXT(EM8,"#,##0.0"),"-","△")&amp;"】")</f>
        <v>【68.8】</v>
      </c>
      <c r="EN6" s="68" t="e">
        <f>IF(EN8="-",NA(),EN8)</f>
        <v>#N/A</v>
      </c>
      <c r="EO6" s="68" t="e">
        <f t="shared" ref="EO6:EW6" si="14">IF(EO8="-",NA(),EO8)</f>
        <v>#N/A</v>
      </c>
      <c r="EP6" s="68" t="e">
        <f t="shared" si="14"/>
        <v>#N/A</v>
      </c>
      <c r="EQ6" s="68">
        <f t="shared" si="14"/>
        <v>22219705</v>
      </c>
      <c r="ER6" s="68">
        <f t="shared" si="14"/>
        <v>24163153</v>
      </c>
      <c r="ES6" s="68" t="e">
        <f t="shared" si="14"/>
        <v>#N/A</v>
      </c>
      <c r="ET6" s="68" t="e">
        <f t="shared" si="14"/>
        <v>#N/A</v>
      </c>
      <c r="EU6" s="68" t="e">
        <f t="shared" si="14"/>
        <v>#N/A</v>
      </c>
      <c r="EV6" s="68">
        <f t="shared" si="14"/>
        <v>45729936</v>
      </c>
      <c r="EW6" s="68">
        <f t="shared" si="14"/>
        <v>47442477</v>
      </c>
      <c r="EX6" s="68" t="str">
        <f>IF(EX8="-","【-】","【"&amp;SUBSTITUTE(TEXT(EX8,"#,##0"),"-","△")&amp;"】")</f>
        <v>【47,139,449】</v>
      </c>
    </row>
    <row r="7" spans="1:154" s="69" customFormat="1">
      <c r="A7" s="50" t="s">
        <v>166</v>
      </c>
      <c r="B7" s="65">
        <f t="shared" ref="B7:AG7" si="15">B8</f>
        <v>2018</v>
      </c>
      <c r="C7" s="65">
        <f t="shared" si="15"/>
        <v>257500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30</v>
      </c>
      <c r="R7" s="65" t="str">
        <f t="shared" si="15"/>
        <v>対象</v>
      </c>
      <c r="S7" s="65" t="str">
        <f t="shared" si="15"/>
        <v>ド 透 I 未 訓 ガ</v>
      </c>
      <c r="T7" s="65" t="str">
        <f t="shared" si="15"/>
        <v>救 臨 感 災 地 輪</v>
      </c>
      <c r="U7" s="66" t="str">
        <f>U8</f>
        <v>-</v>
      </c>
      <c r="V7" s="66">
        <f>V8</f>
        <v>54411</v>
      </c>
      <c r="W7" s="65" t="str">
        <f>W8</f>
        <v>非該当</v>
      </c>
      <c r="X7" s="65" t="str">
        <f t="shared" si="15"/>
        <v>７：１</v>
      </c>
      <c r="Y7" s="66">
        <f t="shared" si="15"/>
        <v>431</v>
      </c>
      <c r="Z7" s="66" t="str">
        <f t="shared" si="15"/>
        <v>-</v>
      </c>
      <c r="AA7" s="66" t="str">
        <f t="shared" si="15"/>
        <v>-</v>
      </c>
      <c r="AB7" s="66" t="str">
        <f t="shared" si="15"/>
        <v>-</v>
      </c>
      <c r="AC7" s="66">
        <f t="shared" si="15"/>
        <v>8</v>
      </c>
      <c r="AD7" s="66">
        <f t="shared" si="15"/>
        <v>439</v>
      </c>
      <c r="AE7" s="66">
        <f t="shared" si="15"/>
        <v>393</v>
      </c>
      <c r="AF7" s="66" t="str">
        <f t="shared" si="15"/>
        <v>-</v>
      </c>
      <c r="AG7" s="66">
        <f t="shared" si="15"/>
        <v>393</v>
      </c>
      <c r="AH7" s="67" t="str">
        <f>AH8</f>
        <v>-</v>
      </c>
      <c r="AI7" s="67" t="str">
        <f t="shared" ref="AI7:AQ7" si="16">AI8</f>
        <v>-</v>
      </c>
      <c r="AJ7" s="67" t="str">
        <f t="shared" si="16"/>
        <v>-</v>
      </c>
      <c r="AK7" s="67">
        <f t="shared" si="16"/>
        <v>90</v>
      </c>
      <c r="AL7" s="67">
        <f t="shared" si="16"/>
        <v>102.7</v>
      </c>
      <c r="AM7" s="67" t="str">
        <f t="shared" si="16"/>
        <v>-</v>
      </c>
      <c r="AN7" s="67" t="str">
        <f t="shared" si="16"/>
        <v>-</v>
      </c>
      <c r="AO7" s="67" t="str">
        <f t="shared" si="16"/>
        <v>-</v>
      </c>
      <c r="AP7" s="67">
        <f t="shared" si="16"/>
        <v>98.7</v>
      </c>
      <c r="AQ7" s="67">
        <f t="shared" si="16"/>
        <v>99</v>
      </c>
      <c r="AR7" s="67"/>
      <c r="AS7" s="67" t="str">
        <f>AS8</f>
        <v>-</v>
      </c>
      <c r="AT7" s="67" t="str">
        <f t="shared" ref="AT7:BB7" si="17">AT8</f>
        <v>-</v>
      </c>
      <c r="AU7" s="67" t="str">
        <f t="shared" si="17"/>
        <v>-</v>
      </c>
      <c r="AV7" s="67">
        <f t="shared" si="17"/>
        <v>88.9</v>
      </c>
      <c r="AW7" s="67">
        <f t="shared" si="17"/>
        <v>91.9</v>
      </c>
      <c r="AX7" s="67" t="str">
        <f t="shared" si="17"/>
        <v>-</v>
      </c>
      <c r="AY7" s="67" t="str">
        <f t="shared" si="17"/>
        <v>-</v>
      </c>
      <c r="AZ7" s="67" t="str">
        <f t="shared" si="17"/>
        <v>-</v>
      </c>
      <c r="BA7" s="67">
        <f t="shared" si="17"/>
        <v>92.1</v>
      </c>
      <c r="BB7" s="67">
        <f t="shared" si="17"/>
        <v>92.3</v>
      </c>
      <c r="BC7" s="67"/>
      <c r="BD7" s="67" t="str">
        <f>BD8</f>
        <v>-</v>
      </c>
      <c r="BE7" s="67" t="str">
        <f t="shared" ref="BE7:BM7" si="18">BE8</f>
        <v>-</v>
      </c>
      <c r="BF7" s="67" t="str">
        <f t="shared" si="18"/>
        <v>-</v>
      </c>
      <c r="BG7" s="67">
        <f t="shared" si="18"/>
        <v>47.5</v>
      </c>
      <c r="BH7" s="67">
        <f t="shared" si="18"/>
        <v>36.1</v>
      </c>
      <c r="BI7" s="67" t="str">
        <f t="shared" si="18"/>
        <v>-</v>
      </c>
      <c r="BJ7" s="67" t="str">
        <f t="shared" si="18"/>
        <v>-</v>
      </c>
      <c r="BK7" s="67" t="str">
        <f t="shared" si="18"/>
        <v>-</v>
      </c>
      <c r="BL7" s="67">
        <f t="shared" si="18"/>
        <v>40.200000000000003</v>
      </c>
      <c r="BM7" s="67">
        <f t="shared" si="18"/>
        <v>40.4</v>
      </c>
      <c r="BN7" s="67"/>
      <c r="BO7" s="67" t="str">
        <f>BO8</f>
        <v>-</v>
      </c>
      <c r="BP7" s="67" t="str">
        <f t="shared" ref="BP7:BX7" si="19">BP8</f>
        <v>-</v>
      </c>
      <c r="BQ7" s="67" t="str">
        <f t="shared" si="19"/>
        <v>-</v>
      </c>
      <c r="BR7" s="67">
        <f t="shared" si="19"/>
        <v>78.8</v>
      </c>
      <c r="BS7" s="67">
        <f t="shared" si="19"/>
        <v>78.7</v>
      </c>
      <c r="BT7" s="67" t="str">
        <f t="shared" si="19"/>
        <v>-</v>
      </c>
      <c r="BU7" s="67" t="str">
        <f t="shared" si="19"/>
        <v>-</v>
      </c>
      <c r="BV7" s="67" t="str">
        <f t="shared" si="19"/>
        <v>-</v>
      </c>
      <c r="BW7" s="67">
        <f t="shared" si="19"/>
        <v>77</v>
      </c>
      <c r="BX7" s="67">
        <f t="shared" si="19"/>
        <v>77.599999999999994</v>
      </c>
      <c r="BY7" s="67"/>
      <c r="BZ7" s="68" t="str">
        <f>BZ8</f>
        <v>-</v>
      </c>
      <c r="CA7" s="68" t="str">
        <f t="shared" ref="CA7:CI7" si="20">CA8</f>
        <v>-</v>
      </c>
      <c r="CB7" s="68" t="str">
        <f t="shared" si="20"/>
        <v>-</v>
      </c>
      <c r="CC7" s="68">
        <f t="shared" si="20"/>
        <v>57954</v>
      </c>
      <c r="CD7" s="68">
        <f t="shared" si="20"/>
        <v>59053</v>
      </c>
      <c r="CE7" s="68" t="str">
        <f t="shared" si="20"/>
        <v>-</v>
      </c>
      <c r="CF7" s="68" t="str">
        <f t="shared" si="20"/>
        <v>-</v>
      </c>
      <c r="CG7" s="68" t="str">
        <f t="shared" si="20"/>
        <v>-</v>
      </c>
      <c r="CH7" s="68">
        <f t="shared" si="20"/>
        <v>56892</v>
      </c>
      <c r="CI7" s="68">
        <f t="shared" si="20"/>
        <v>59108</v>
      </c>
      <c r="CJ7" s="67"/>
      <c r="CK7" s="68" t="str">
        <f>CK8</f>
        <v>-</v>
      </c>
      <c r="CL7" s="68" t="str">
        <f t="shared" ref="CL7:CT7" si="21">CL8</f>
        <v>-</v>
      </c>
      <c r="CM7" s="68" t="str">
        <f t="shared" si="21"/>
        <v>-</v>
      </c>
      <c r="CN7" s="68">
        <f t="shared" si="21"/>
        <v>13997</v>
      </c>
      <c r="CO7" s="68">
        <f t="shared" si="21"/>
        <v>15294</v>
      </c>
      <c r="CP7" s="68" t="str">
        <f t="shared" si="21"/>
        <v>-</v>
      </c>
      <c r="CQ7" s="68" t="str">
        <f t="shared" si="21"/>
        <v>-</v>
      </c>
      <c r="CR7" s="68" t="str">
        <f t="shared" si="21"/>
        <v>-</v>
      </c>
      <c r="CS7" s="68">
        <f t="shared" si="21"/>
        <v>15171</v>
      </c>
      <c r="CT7" s="68">
        <f t="shared" si="21"/>
        <v>15887</v>
      </c>
      <c r="CU7" s="67"/>
      <c r="CV7" s="67" t="str">
        <f>CV8</f>
        <v>-</v>
      </c>
      <c r="CW7" s="67" t="str">
        <f t="shared" ref="CW7:DE7" si="22">CW8</f>
        <v>-</v>
      </c>
      <c r="CX7" s="67" t="str">
        <f t="shared" si="22"/>
        <v>-</v>
      </c>
      <c r="CY7" s="67">
        <f t="shared" si="22"/>
        <v>57.8</v>
      </c>
      <c r="CZ7" s="67">
        <f t="shared" si="22"/>
        <v>49.4</v>
      </c>
      <c r="DA7" s="67" t="str">
        <f t="shared" si="22"/>
        <v>-</v>
      </c>
      <c r="DB7" s="67" t="str">
        <f t="shared" si="22"/>
        <v>-</v>
      </c>
      <c r="DC7" s="67" t="str">
        <f t="shared" si="22"/>
        <v>-</v>
      </c>
      <c r="DD7" s="67">
        <f t="shared" si="22"/>
        <v>53.8</v>
      </c>
      <c r="DE7" s="67">
        <f t="shared" si="22"/>
        <v>53</v>
      </c>
      <c r="DF7" s="67"/>
      <c r="DG7" s="67" t="str">
        <f>DG8</f>
        <v>-</v>
      </c>
      <c r="DH7" s="67" t="str">
        <f t="shared" ref="DH7:DP7" si="23">DH8</f>
        <v>-</v>
      </c>
      <c r="DI7" s="67" t="str">
        <f t="shared" si="23"/>
        <v>-</v>
      </c>
      <c r="DJ7" s="67">
        <f t="shared" si="23"/>
        <v>20.2</v>
      </c>
      <c r="DK7" s="67">
        <f t="shared" si="23"/>
        <v>19.3</v>
      </c>
      <c r="DL7" s="67" t="str">
        <f t="shared" si="23"/>
        <v>-</v>
      </c>
      <c r="DM7" s="67" t="str">
        <f t="shared" si="23"/>
        <v>-</v>
      </c>
      <c r="DN7" s="67" t="str">
        <f t="shared" si="23"/>
        <v>-</v>
      </c>
      <c r="DO7" s="67">
        <f t="shared" si="23"/>
        <v>25.4</v>
      </c>
      <c r="DP7" s="67">
        <f t="shared" si="23"/>
        <v>25.8</v>
      </c>
      <c r="DQ7" s="67"/>
      <c r="DR7" s="67" t="str">
        <f>DR8</f>
        <v>-</v>
      </c>
      <c r="DS7" s="67" t="str">
        <f t="shared" ref="DS7:EA7" si="24">DS8</f>
        <v>-</v>
      </c>
      <c r="DT7" s="67" t="str">
        <f t="shared" si="24"/>
        <v>-</v>
      </c>
      <c r="DU7" s="67">
        <f t="shared" si="24"/>
        <v>11.7</v>
      </c>
      <c r="DV7" s="67">
        <f t="shared" si="24"/>
        <v>22.2</v>
      </c>
      <c r="DW7" s="67" t="str">
        <f t="shared" si="24"/>
        <v>-</v>
      </c>
      <c r="DX7" s="67" t="str">
        <f t="shared" si="24"/>
        <v>-</v>
      </c>
      <c r="DY7" s="67" t="str">
        <f t="shared" si="24"/>
        <v>-</v>
      </c>
      <c r="DZ7" s="67">
        <f t="shared" si="24"/>
        <v>52.7</v>
      </c>
      <c r="EA7" s="67">
        <f t="shared" si="24"/>
        <v>53.7</v>
      </c>
      <c r="EB7" s="67"/>
      <c r="EC7" s="67" t="str">
        <f>EC8</f>
        <v>-</v>
      </c>
      <c r="ED7" s="67" t="str">
        <f t="shared" ref="ED7:EL7" si="25">ED8</f>
        <v>-</v>
      </c>
      <c r="EE7" s="67" t="str">
        <f t="shared" si="25"/>
        <v>-</v>
      </c>
      <c r="EF7" s="67">
        <f t="shared" si="25"/>
        <v>32.6</v>
      </c>
      <c r="EG7" s="67">
        <f t="shared" si="25"/>
        <v>47.2</v>
      </c>
      <c r="EH7" s="67" t="str">
        <f t="shared" si="25"/>
        <v>-</v>
      </c>
      <c r="EI7" s="67" t="str">
        <f t="shared" si="25"/>
        <v>-</v>
      </c>
      <c r="EJ7" s="67" t="str">
        <f t="shared" si="25"/>
        <v>-</v>
      </c>
      <c r="EK7" s="67">
        <f t="shared" si="25"/>
        <v>68.400000000000006</v>
      </c>
      <c r="EL7" s="67">
        <f t="shared" si="25"/>
        <v>69.3</v>
      </c>
      <c r="EM7" s="67"/>
      <c r="EN7" s="68" t="str">
        <f>EN8</f>
        <v>-</v>
      </c>
      <c r="EO7" s="68" t="str">
        <f t="shared" ref="EO7:EW7" si="26">EO8</f>
        <v>-</v>
      </c>
      <c r="EP7" s="68" t="str">
        <f t="shared" si="26"/>
        <v>-</v>
      </c>
      <c r="EQ7" s="68">
        <f t="shared" si="26"/>
        <v>22219705</v>
      </c>
      <c r="ER7" s="68">
        <f t="shared" si="26"/>
        <v>24163153</v>
      </c>
      <c r="ES7" s="68" t="str">
        <f t="shared" si="26"/>
        <v>-</v>
      </c>
      <c r="ET7" s="68" t="str">
        <f t="shared" si="26"/>
        <v>-</v>
      </c>
      <c r="EU7" s="68" t="str">
        <f t="shared" si="26"/>
        <v>-</v>
      </c>
      <c r="EV7" s="68">
        <f t="shared" si="26"/>
        <v>45729936</v>
      </c>
      <c r="EW7" s="68">
        <f t="shared" si="26"/>
        <v>47442477</v>
      </c>
      <c r="EX7" s="68"/>
    </row>
    <row r="8" spans="1:154" s="69" customFormat="1">
      <c r="A8" s="50"/>
      <c r="B8" s="70">
        <v>2018</v>
      </c>
      <c r="C8" s="70">
        <v>257500</v>
      </c>
      <c r="D8" s="70">
        <v>46</v>
      </c>
      <c r="E8" s="70">
        <v>6</v>
      </c>
      <c r="F8" s="70">
        <v>0</v>
      </c>
      <c r="G8" s="70">
        <v>1</v>
      </c>
      <c r="H8" s="70" t="s">
        <v>167</v>
      </c>
      <c r="I8" s="70" t="s">
        <v>168</v>
      </c>
      <c r="J8" s="70" t="s">
        <v>169</v>
      </c>
      <c r="K8" s="70" t="s">
        <v>170</v>
      </c>
      <c r="L8" s="70" t="s">
        <v>171</v>
      </c>
      <c r="M8" s="70" t="s">
        <v>172</v>
      </c>
      <c r="N8" s="70" t="s">
        <v>173</v>
      </c>
      <c r="O8" s="70" t="s">
        <v>174</v>
      </c>
      <c r="P8" s="70" t="s">
        <v>175</v>
      </c>
      <c r="Q8" s="71">
        <v>30</v>
      </c>
      <c r="R8" s="70" t="s">
        <v>176</v>
      </c>
      <c r="S8" s="70" t="s">
        <v>177</v>
      </c>
      <c r="T8" s="70" t="s">
        <v>178</v>
      </c>
      <c r="U8" s="71" t="s">
        <v>38</v>
      </c>
      <c r="V8" s="71">
        <v>54411</v>
      </c>
      <c r="W8" s="70" t="s">
        <v>179</v>
      </c>
      <c r="X8" s="72" t="s">
        <v>180</v>
      </c>
      <c r="Y8" s="71">
        <v>431</v>
      </c>
      <c r="Z8" s="71" t="s">
        <v>38</v>
      </c>
      <c r="AA8" s="71" t="s">
        <v>38</v>
      </c>
      <c r="AB8" s="71" t="s">
        <v>38</v>
      </c>
      <c r="AC8" s="71">
        <v>8</v>
      </c>
      <c r="AD8" s="71">
        <v>439</v>
      </c>
      <c r="AE8" s="71">
        <v>393</v>
      </c>
      <c r="AF8" s="71" t="s">
        <v>38</v>
      </c>
      <c r="AG8" s="71">
        <v>393</v>
      </c>
      <c r="AH8" s="73" t="s">
        <v>38</v>
      </c>
      <c r="AI8" s="73" t="s">
        <v>38</v>
      </c>
      <c r="AJ8" s="73" t="s">
        <v>38</v>
      </c>
      <c r="AK8" s="73">
        <v>90</v>
      </c>
      <c r="AL8" s="73">
        <v>102.7</v>
      </c>
      <c r="AM8" s="73" t="s">
        <v>38</v>
      </c>
      <c r="AN8" s="73" t="s">
        <v>38</v>
      </c>
      <c r="AO8" s="73" t="s">
        <v>38</v>
      </c>
      <c r="AP8" s="73">
        <v>98.7</v>
      </c>
      <c r="AQ8" s="73">
        <v>99</v>
      </c>
      <c r="AR8" s="73">
        <v>98.8</v>
      </c>
      <c r="AS8" s="73" t="s">
        <v>38</v>
      </c>
      <c r="AT8" s="73" t="s">
        <v>38</v>
      </c>
      <c r="AU8" s="73" t="s">
        <v>38</v>
      </c>
      <c r="AV8" s="73">
        <v>88.9</v>
      </c>
      <c r="AW8" s="73">
        <v>91.9</v>
      </c>
      <c r="AX8" s="73" t="s">
        <v>38</v>
      </c>
      <c r="AY8" s="73" t="s">
        <v>38</v>
      </c>
      <c r="AZ8" s="73" t="s">
        <v>38</v>
      </c>
      <c r="BA8" s="73">
        <v>92.1</v>
      </c>
      <c r="BB8" s="73">
        <v>92.3</v>
      </c>
      <c r="BC8" s="73">
        <v>89.7</v>
      </c>
      <c r="BD8" s="74" t="s">
        <v>38</v>
      </c>
      <c r="BE8" s="74" t="s">
        <v>38</v>
      </c>
      <c r="BF8" s="74" t="s">
        <v>38</v>
      </c>
      <c r="BG8" s="74">
        <v>47.5</v>
      </c>
      <c r="BH8" s="74">
        <v>36.1</v>
      </c>
      <c r="BI8" s="74" t="s">
        <v>38</v>
      </c>
      <c r="BJ8" s="74" t="s">
        <v>38</v>
      </c>
      <c r="BK8" s="74" t="s">
        <v>38</v>
      </c>
      <c r="BL8" s="74">
        <v>40.200000000000003</v>
      </c>
      <c r="BM8" s="74">
        <v>40.4</v>
      </c>
      <c r="BN8" s="74">
        <v>64.099999999999994</v>
      </c>
      <c r="BO8" s="73" t="s">
        <v>38</v>
      </c>
      <c r="BP8" s="73" t="s">
        <v>38</v>
      </c>
      <c r="BQ8" s="73" t="s">
        <v>38</v>
      </c>
      <c r="BR8" s="73">
        <v>78.8</v>
      </c>
      <c r="BS8" s="73">
        <v>78.7</v>
      </c>
      <c r="BT8" s="73" t="s">
        <v>38</v>
      </c>
      <c r="BU8" s="73" t="s">
        <v>38</v>
      </c>
      <c r="BV8" s="73" t="s">
        <v>38</v>
      </c>
      <c r="BW8" s="73">
        <v>77</v>
      </c>
      <c r="BX8" s="73">
        <v>77.599999999999994</v>
      </c>
      <c r="BY8" s="73">
        <v>74.900000000000006</v>
      </c>
      <c r="BZ8" s="74" t="s">
        <v>38</v>
      </c>
      <c r="CA8" s="74" t="s">
        <v>38</v>
      </c>
      <c r="CB8" s="74" t="s">
        <v>38</v>
      </c>
      <c r="CC8" s="74">
        <v>57954</v>
      </c>
      <c r="CD8" s="74">
        <v>59053</v>
      </c>
      <c r="CE8" s="74" t="s">
        <v>38</v>
      </c>
      <c r="CF8" s="74" t="s">
        <v>38</v>
      </c>
      <c r="CG8" s="74" t="s">
        <v>38</v>
      </c>
      <c r="CH8" s="74">
        <v>56892</v>
      </c>
      <c r="CI8" s="74">
        <v>59108</v>
      </c>
      <c r="CJ8" s="73">
        <v>52412</v>
      </c>
      <c r="CK8" s="74" t="s">
        <v>38</v>
      </c>
      <c r="CL8" s="74" t="s">
        <v>38</v>
      </c>
      <c r="CM8" s="74" t="s">
        <v>38</v>
      </c>
      <c r="CN8" s="74">
        <v>13997</v>
      </c>
      <c r="CO8" s="74">
        <v>15294</v>
      </c>
      <c r="CP8" s="74" t="s">
        <v>38</v>
      </c>
      <c r="CQ8" s="74" t="s">
        <v>38</v>
      </c>
      <c r="CR8" s="74" t="s">
        <v>38</v>
      </c>
      <c r="CS8" s="74">
        <v>15171</v>
      </c>
      <c r="CT8" s="74">
        <v>15887</v>
      </c>
      <c r="CU8" s="73">
        <v>14708</v>
      </c>
      <c r="CV8" s="74" t="s">
        <v>38</v>
      </c>
      <c r="CW8" s="74" t="s">
        <v>38</v>
      </c>
      <c r="CX8" s="74" t="s">
        <v>38</v>
      </c>
      <c r="CY8" s="74">
        <v>57.8</v>
      </c>
      <c r="CZ8" s="74">
        <v>49.4</v>
      </c>
      <c r="DA8" s="74" t="s">
        <v>38</v>
      </c>
      <c r="DB8" s="74" t="s">
        <v>38</v>
      </c>
      <c r="DC8" s="74" t="s">
        <v>38</v>
      </c>
      <c r="DD8" s="74">
        <v>53.8</v>
      </c>
      <c r="DE8" s="74">
        <v>53</v>
      </c>
      <c r="DF8" s="74">
        <v>54.8</v>
      </c>
      <c r="DG8" s="74" t="s">
        <v>38</v>
      </c>
      <c r="DH8" s="74" t="s">
        <v>38</v>
      </c>
      <c r="DI8" s="74" t="s">
        <v>38</v>
      </c>
      <c r="DJ8" s="74">
        <v>20.2</v>
      </c>
      <c r="DK8" s="74">
        <v>19.3</v>
      </c>
      <c r="DL8" s="74" t="s">
        <v>38</v>
      </c>
      <c r="DM8" s="74" t="s">
        <v>38</v>
      </c>
      <c r="DN8" s="74" t="s">
        <v>38</v>
      </c>
      <c r="DO8" s="74">
        <v>25.4</v>
      </c>
      <c r="DP8" s="74">
        <v>25.8</v>
      </c>
      <c r="DQ8" s="74">
        <v>24.3</v>
      </c>
      <c r="DR8" s="73" t="s">
        <v>38</v>
      </c>
      <c r="DS8" s="73" t="s">
        <v>38</v>
      </c>
      <c r="DT8" s="73" t="s">
        <v>38</v>
      </c>
      <c r="DU8" s="73">
        <v>11.7</v>
      </c>
      <c r="DV8" s="73">
        <v>22.2</v>
      </c>
      <c r="DW8" s="73" t="s">
        <v>38</v>
      </c>
      <c r="DX8" s="73" t="s">
        <v>38</v>
      </c>
      <c r="DY8" s="73" t="s">
        <v>38</v>
      </c>
      <c r="DZ8" s="73">
        <v>52.7</v>
      </c>
      <c r="EA8" s="73">
        <v>53.7</v>
      </c>
      <c r="EB8" s="73">
        <v>52.5</v>
      </c>
      <c r="EC8" s="73" t="s">
        <v>38</v>
      </c>
      <c r="ED8" s="73" t="s">
        <v>38</v>
      </c>
      <c r="EE8" s="73" t="s">
        <v>38</v>
      </c>
      <c r="EF8" s="73">
        <v>32.6</v>
      </c>
      <c r="EG8" s="73">
        <v>47.2</v>
      </c>
      <c r="EH8" s="73" t="s">
        <v>38</v>
      </c>
      <c r="EI8" s="73" t="s">
        <v>38</v>
      </c>
      <c r="EJ8" s="73" t="s">
        <v>38</v>
      </c>
      <c r="EK8" s="73">
        <v>68.400000000000006</v>
      </c>
      <c r="EL8" s="73">
        <v>69.3</v>
      </c>
      <c r="EM8" s="73">
        <v>68.8</v>
      </c>
      <c r="EN8" s="74" t="s">
        <v>38</v>
      </c>
      <c r="EO8" s="74" t="s">
        <v>38</v>
      </c>
      <c r="EP8" s="74" t="s">
        <v>38</v>
      </c>
      <c r="EQ8" s="74">
        <v>22219705</v>
      </c>
      <c r="ER8" s="74">
        <v>24163153</v>
      </c>
      <c r="ES8" s="74" t="s">
        <v>38</v>
      </c>
      <c r="ET8" s="74" t="s">
        <v>38</v>
      </c>
      <c r="EU8" s="74" t="s">
        <v>38</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ONK20031</cp:lastModifiedBy>
  <cp:lastPrinted>2020-01-30T06:58:43Z</cp:lastPrinted>
  <dcterms:created xsi:type="dcterms:W3CDTF">2019-12-05T07:38:44Z</dcterms:created>
  <dcterms:modified xsi:type="dcterms:W3CDTF">2020-02-04T23:43:25Z</dcterms:modified>
</cp:coreProperties>
</file>