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G:\評価委員会\"/>
    </mc:Choice>
  </mc:AlternateContent>
  <xr:revisionPtr revIDLastSave="0" documentId="8_{4324551A-ACF0-44EF-AA22-5E7409639689}" xr6:coauthVersionLast="36" xr6:coauthVersionMax="36" xr10:uidLastSave="{00000000-0000-0000-0000-000000000000}"/>
  <workbookProtection workbookAlgorithmName="SHA-512" workbookHashValue="S+9tOTno+NTZwuBNM5Zfcm6iI3LNg3R8WFvuYcgD/jW48dzYD0t2kuKi8K6kfLdir/AEFtLEsGD9+tuIENfhtw==" workbookSaltValue="A0IHEm7bXQ9fQCgIQMdHC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32" i="4"/>
  <c r="BX78" i="4"/>
  <c r="BX54" i="4"/>
  <c r="MO78" i="4"/>
  <c r="MN54" i="4"/>
  <c r="MN32" i="4"/>
  <c r="IZ32" i="4"/>
  <c r="C11" i="5"/>
  <c r="D11" i="5"/>
  <c r="E11" i="5"/>
  <c r="B11" i="5"/>
  <c r="GT78" i="4" l="1"/>
  <c r="GR32" i="4"/>
  <c r="DG78" i="4"/>
  <c r="DD54" i="4"/>
  <c r="DD32" i="4"/>
  <c r="P78" i="4"/>
  <c r="P54" i="4"/>
  <c r="P32" i="4"/>
  <c r="KG78" i="4"/>
  <c r="KF54" i="4"/>
  <c r="KF32" i="4"/>
  <c r="GR54" i="4"/>
  <c r="LZ78" i="4"/>
  <c r="IM78" i="4"/>
  <c r="IK54" i="4"/>
  <c r="IK32" i="4"/>
  <c r="EZ78" i="4"/>
  <c r="EW54" i="4"/>
  <c r="EW32" i="4"/>
  <c r="BI78" i="4"/>
  <c r="BI54" i="4"/>
  <c r="BI32" i="4"/>
  <c r="LY54" i="4"/>
  <c r="LY32" i="4"/>
  <c r="AT78" i="4"/>
  <c r="LK78" i="4"/>
  <c r="LJ54" i="4"/>
  <c r="LJ32" i="4"/>
  <c r="HX78" i="4"/>
  <c r="HV54" i="4"/>
  <c r="HV32" i="4"/>
  <c r="EK78" i="4"/>
  <c r="EH54" i="4"/>
  <c r="EH32" i="4"/>
  <c r="AT54" i="4"/>
  <c r="AT32" i="4"/>
  <c r="DV78" i="4"/>
  <c r="DS54" i="4"/>
  <c r="AE78" i="4"/>
  <c r="AE54" i="4"/>
  <c r="AE32" i="4"/>
  <c r="DS32" i="4"/>
  <c r="KV78" i="4"/>
  <c r="KU54" i="4"/>
  <c r="KU32" i="4"/>
  <c r="HI78" i="4"/>
  <c r="HG54" i="4"/>
  <c r="HG32"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<sst xmlns="http://schemas.openxmlformats.org/spreadsheetml/2006/main" count="343" uniqueCount="192">
  <si>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</si>
  <si>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</si>
  <si>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</si>
  <si>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</si>
  <si>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</si>
  <si>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</si>
  <si>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</si>
  <si>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</si>
  <si>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</si>
  <si>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</si>
  <si>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</si>
  <si>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</si>
  <si>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</si>
  <si>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</si>
  <si>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</si>
  <si>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</si>
  <si>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</si>
  <si>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</si>
  <si>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</si>
  <si>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</si>
  <si>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</si>
  <si>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</si>
  <si>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</si>
  <si>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</si>
  <si>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</si>
  <si>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</si>
  <si>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</si>
  <si>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</si>
  <si>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</si>
  <si>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</si>
  <si>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</si>
  <si>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</si>
  <si>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</si>
  <si>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</si>
  <si>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</si>
  <si>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</si>
  <si>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</si>
  <si>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</si>
  <si>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</si>
  <si>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</si>
  <si>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</si>
  <si>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</si>
  <si>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</si>
  <si>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</si>
  <si>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</si>
  <si>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</si>
  <si>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</si>
  <si>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</si>
  <si>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</si>
  <si>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</si>
  <si>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</si>
  <si>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</si>
  <si>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</si>
  <si>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</si>
  <si>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</si>
  <si>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</si>
  <si>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</si>
  <si>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</si>
  <si>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</si>
  <si>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</si>
  <si>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</si>
  <si>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</si>
  <si>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</si>
  <si>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</si>
  <si>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</si>
  <si>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</si>
  <si>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</si>
  <si>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</si>
  <si>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</si>
  <si>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</si>
  <si>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</si>
  <si>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</si>
  <si>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</si>
  <si>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</si>
  <si>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</si>
  <si>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</si>
  <si>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</si>
  <si>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</si>
  <si>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</si>
  <si>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</si>
  <si>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</si>
  <si>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</si>
  <si>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</si>
  <si>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</si>
  <si>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</si>
  <si>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</si>
  <si>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</si>
  <si>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</si>
  <si>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</si>
  <si>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</si>
  <si>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</si>
  <si>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</si>
  <si>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</si>
  <si>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</si>
  <si>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</si>
  <si>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</si>
  <si>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</si>
  <si>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</si>
  <si>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</si>
  <si>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</si>
  <si>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</si>
  <si>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</si>
  <si>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</si>
  <si>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</si>
  <si>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</si>
  <si>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</si>
  <si>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</si>
  <si>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</si>
  <si>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</si>
  <si>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</si>
  <si>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</si>
  <si>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</si>
  <si>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</si>
  <si>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</si>
  <si>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</si>
  <si>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</si>
  <si>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</si>
  <si>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</si>
  <si>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</si>
  <si>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</si>
  <si>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</si>
  <si>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</si>
  <si>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</si>
  <si>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</si>
  <si>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</si>
  <si>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</si>
  <si>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</si>
  <si>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</si>
  <si>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</si>
  <si>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</si>
  <si>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</si>
  <si>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</si>
  <si>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</si>
  <si>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</si>
  <si>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</si>
  <si>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</si>
  <si>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</si>
  <si>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</si>
  <si>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</si>
  <si>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</si>
  <si>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</si>
  <si>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</si>
  <si>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</si>
  <si>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</si>
  <si>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</si>
  <si>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</si>
  <si>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</si>
  <si>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</si>
  <si>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</si>
  <si>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</si>
  <si>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</si>
  <si>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</si>
  <si>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</si>
  <si>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</si>
  <si>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</si>
  <si>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</si>
  <si>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</si>
  <si>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</si>
  <si>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</si>
  <si>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</si>
  <si>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</si>
  <si>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</si>
  <si>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</si>
  <si>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</si>
  <si>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</si>
  <si>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</si>
  <si>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</si>
  <si>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</si>
  <si>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</si>
  <si>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</si>
  <si>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</si>
  <si>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</si>
  <si>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</si>
  <si>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</si>
  <si>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</si>
  <si>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</si>
  <si>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</si>
  <si>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</si>
  <si>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</si>
  <si>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</si>
  <si>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</si>
  <si>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</si>
  <si>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</si>
  <si>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</si>
  <si>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</si>
  <si>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</si>
  <si>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</si>
  <si>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</si>
  <si>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担う医療機能は急性期で、地域医療支援病院としての役割を持っている。また、滋賀県保健医療計画において公立病院としての役割を果たすことが求められていることから、大津保健医療圏域（以下「圏域」という。）における病院間連携及び病診連携の中心として、市民や地域のニーズを的確に捉え、圏域のバランスを考慮しながら、効果的な医療機能の充実を図り、医療水準の向上に努めている。また、地域の中核病院として市民の健康の維持及び増進に寄与し、市民から求められる医療の提供や、圏域での医療提供体制を確保している。市民の健康寿命の延伸については、健診センターを通じ、積極的に関与している。さらには、訪問看護ステーションによる在宅患者への３６５日対応可能なサービスの提供や、緩和ケアでの取組などを実施している。
加えて新興感染症については、感染症指定医療機関として圏域のみならず滋賀県全域で感染症医療の連携を図りながら対応していく。</t>
    <rPh sb="1" eb="3">
      <t>トウイン</t>
    </rPh>
    <rPh sb="4" eb="5">
      <t>ニナ</t>
    </rPh>
    <phoneticPr fontId="5"/>
  </si>
  <si>
    <t>　地方公営企業から地方独立行政法人への移行後、６年目の決算（第２期中期計画２年目）となる。
　新型コロナウイルス感染症への対応等で厳しい経営状況にあるが、①経常収支比率は100％を超えており、全国平均・類似病院平均以上の数値となっている。しかし、令和３年度に比べ②医業収支比率が悪化し、⑦職員給与費対医業収益比率も増加した。ただし、⑨累積欠損金比率は、新型コロナウイルス感染症の影響による収益減を国庫補助金等で補い867百万円の純利益となったことから、「0」で、利益剰余金は5,007百万円となった。</t>
    <rPh sb="39" eb="40">
      <t>メ</t>
    </rPh>
    <rPh sb="123" eb="125">
      <t>レイワ</t>
    </rPh>
    <rPh sb="126" eb="128">
      <t>ネンド</t>
    </rPh>
    <rPh sb="129" eb="130">
      <t>クラ</t>
    </rPh>
    <rPh sb="132" eb="134">
      <t>イギョウ</t>
    </rPh>
    <rPh sb="134" eb="136">
      <t>シュウシ</t>
    </rPh>
    <rPh sb="136" eb="138">
      <t>ヒリツ</t>
    </rPh>
    <rPh sb="139" eb="141">
      <t>アッカ</t>
    </rPh>
    <rPh sb="144" eb="146">
      <t>ショクイン</t>
    </rPh>
    <rPh sb="146" eb="149">
      <t>キュウヨヒ</t>
    </rPh>
    <rPh sb="149" eb="150">
      <t>タイ</t>
    </rPh>
    <rPh sb="150" eb="152">
      <t>イギョウ</t>
    </rPh>
    <rPh sb="152" eb="154">
      <t>シュウエキ</t>
    </rPh>
    <rPh sb="154" eb="156">
      <t>ヒリツ</t>
    </rPh>
    <rPh sb="157" eb="159">
      <t>ゾウカ</t>
    </rPh>
    <rPh sb="231" eb="236">
      <t>リエキジョウヨキン</t>
    </rPh>
    <rPh sb="242" eb="245">
      <t>ヒャクマンエン</t>
    </rPh>
    <phoneticPr fontId="5"/>
  </si>
  <si>
    <t>　①有形固定資産減価償却率・②器械備品減価償却率・③１床当たり有形固定資産に関して、地方独立行政法人前の減価償却累計額は承継していないため全国平均・類似病院平均よりも低い水準となっているが、徐々に増加傾向である。
　施設全体・機器ともに老朽化が進んでおり、令和４年度は、エレベーター、高圧変電設備機器、医療ガス設備等の改修工事等を行った。今後も第２期中期計画期間中に老朽化設備の更新を予定している。</t>
    <rPh sb="95" eb="97">
      <t>ジョジョ</t>
    </rPh>
    <rPh sb="98" eb="102">
      <t>ゾウカケイコウ</t>
    </rPh>
    <rPh sb="161" eb="163">
      <t>コウジ</t>
    </rPh>
    <rPh sb="163" eb="164">
      <t>トウ</t>
    </rPh>
    <rPh sb="165" eb="166">
      <t>オコナ</t>
    </rPh>
    <rPh sb="169" eb="171">
      <t>コンゴ</t>
    </rPh>
    <rPh sb="179" eb="182">
      <t>キカンチュウ</t>
    </rPh>
    <rPh sb="192" eb="194">
      <t>ヨテイ</t>
    </rPh>
    <phoneticPr fontId="5"/>
  </si>
  <si>
    <t>　第２期中期計画期間の２年目となる令和４年度は、令和３年度末に起こった複数の医師が退職の意向を示した事案により令和３年度と比較して延入院患者数、新規入院患者数が大幅に減少するなど、非常に厳しい経営環境であった。このような中、法人の運営体制については、新たに理事長、院長を迎え、新しい経営体制の下、将来を見据えた病院運営に向け、市民や地域の医療機関からの信頼を再構築するために年度を通じて様々な取組を行うことで、診療提供体制を維持し、感染症指定医療機関、地域医療支援病院としての役割を果たすことができた。またその結果、令和４年度下半期は上半期と比べ、入院患者数が増加しており、取組が成果として現れつつある。また、市民の健康リスクの低減に向け、大津市乳がん検診の日曜検診の再開や、要精密検査対象者が早期に治療できる仕組みを導入するなど、市民の健康増進や予防医療への取組強化にも努めた。
　今後についても、病院の現状を詳細に分析し、実現可能性のある方策について検討・実行していくことにより、市民とともにある健康・医療拠点である地域の中核病院として健全な病院運営を行えるよう経営改善に引き続き取り組んでいく。</t>
    <rPh sb="1" eb="2">
      <t>ダイ</t>
    </rPh>
    <rPh sb="35" eb="37">
      <t>フクスウ</t>
    </rPh>
    <rPh sb="38" eb="40">
      <t>イシ</t>
    </rPh>
    <rPh sb="41" eb="43">
      <t>タイショク</t>
    </rPh>
    <rPh sb="44" eb="46">
      <t>イコウ</t>
    </rPh>
    <rPh sb="47" eb="48">
      <t>シメ</t>
    </rPh>
    <rPh sb="50" eb="52">
      <t>ジアン</t>
    </rPh>
    <rPh sb="125" eb="126">
      <t>アラ</t>
    </rPh>
    <rPh sb="128" eb="131">
      <t>リジチョウ</t>
    </rPh>
    <rPh sb="135" eb="136">
      <t>ムカ</t>
    </rPh>
    <rPh sb="138" eb="139">
      <t>アタラ</t>
    </rPh>
    <rPh sb="255" eb="257">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</si>
</sst>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NumberFormat="1" applyFont="1" applyBorder="1" applyAlignment="1" applyProtection="1">
      <alignment horizontal="left" vertical="top" wrapText="1" shrinkToFit="1"/>
      <protection locked="0"/>
    </xf>
    <xf numFmtId="0" fontId="20" fillId="0" borderId="0" xfId="0" applyNumberFormat="1" applyFont="1" applyBorder="1" applyAlignment="1" applyProtection="1">
      <alignment horizontal="left" vertical="top" wrapText="1" shrinkToFit="1"/>
      <protection locked="0"/>
    </xf>
    <xf numFmtId="0" fontId="20" fillId="0" borderId="9" xfId="0" applyNumberFormat="1" applyFont="1" applyBorder="1" applyAlignment="1" applyProtection="1">
      <alignment horizontal="left" vertical="top" wrapText="1" shrinkToFit="1"/>
      <protection locked="0"/>
    </xf>
    <xf numFmtId="0" fontId="20" fillId="0" borderId="10" xfId="0" applyNumberFormat="1" applyFont="1" applyBorder="1" applyAlignment="1" applyProtection="1">
      <alignment horizontal="left" vertical="top" wrapText="1" shrinkToFit="1"/>
      <protection locked="0"/>
    </xf>
    <xf numFmtId="0" fontId="20" fillId="0" borderId="1" xfId="0" applyNumberFormat="1" applyFont="1" applyBorder="1" applyAlignment="1" applyProtection="1">
      <alignment horizontal="left" vertical="top" wrapText="1" shrinkToFit="1"/>
      <protection locked="0"/>
    </xf>
    <xf numFmtId="0" fontId="20" fillId="0" borderId="11" xfId="0" applyNumberFormat="1"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78.7</c:v>
                </c:pt>
                <c:pt idx="1">
                  <c:v>75</c:v>
                </c:pt>
                <c:pt idx="2">
                  <c:v>64.900000000000006</c:v>
                </c:pt>
                <c:pt idx="3">
                  <c:v>70.599999999999994</c:v>
                </c:pt>
                <c:pt idx="4">
                  <c:v>68.8</c:v>
                </c:pt>
              </c:numCache>
            </c:numRef>
          </c:val>
          <c:extLst>
            <c:ext xmlns:c16="http://schemas.microsoft.com/office/drawing/2014/chart" uri="{C3380CC4-5D6E-409C-BE32-E72D297353CC}">
              <c16:uniqueId val="{00000000-1EA3-45DA-B228-03B68861B1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1EA3-45DA-B228-03B68861B1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90.1</c:v>
                </c:pt>
                <c:pt idx="1">
                  <c:v>89.9</c:v>
                </c:pt>
                <c:pt idx="2">
                  <c:v>80.099999999999994</c:v>
                </c:pt>
                <c:pt idx="3">
                  <c:v>88.2</c:v>
                </c:pt>
                <c:pt idx="4">
                  <c:v>80.400000000000006</c:v>
                </c:pt>
              </c:numCache>
            </c:numRef>
          </c:val>
          <c:extLst>
            <c:ext xmlns:c16="http://schemas.microsoft.com/office/drawing/2014/chart" uri="{C3380CC4-5D6E-409C-BE32-E72D297353CC}">
              <c16:uniqueId val="{00000000-DD36-4FF0-BE73-864CBB4B3B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DD36-4FF0-BE73-864CBB4B3B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91.9</c:v>
                </c:pt>
                <c:pt idx="1">
                  <c:v>91.5</c:v>
                </c:pt>
                <c:pt idx="2">
                  <c:v>83.7</c:v>
                </c:pt>
                <c:pt idx="3">
                  <c:v>90.6</c:v>
                </c:pt>
                <c:pt idx="4">
                  <c:v>82.8</c:v>
                </c:pt>
              </c:numCache>
            </c:numRef>
          </c:val>
          <c:extLst>
            <c:ext xmlns:c16="http://schemas.microsoft.com/office/drawing/2014/chart" uri="{C3380CC4-5D6E-409C-BE32-E72D297353CC}">
              <c16:uniqueId val="{00000000-A12E-4BCC-A522-B535EE5173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12E-4BCC-A522-B535EE5173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102.7</c:v>
                </c:pt>
                <c:pt idx="1">
                  <c:v>100.4</c:v>
                </c:pt>
                <c:pt idx="2">
                  <c:v>116.8</c:v>
                </c:pt>
                <c:pt idx="3">
                  <c:v>123</c:v>
                </c:pt>
                <c:pt idx="4">
                  <c:v>107.7</c:v>
                </c:pt>
              </c:numCache>
            </c:numRef>
          </c:val>
          <c:extLst>
            <c:ext xmlns:c16="http://schemas.microsoft.com/office/drawing/2014/chart" uri="{C3380CC4-5D6E-409C-BE32-E72D297353CC}">
              <c16:uniqueId val="{00000000-FEE4-4A21-89E9-79F7CC9E17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FEE4-4A21-89E9-79F7CC9E17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22.2</c:v>
                </c:pt>
                <c:pt idx="1">
                  <c:v>29.6</c:v>
                </c:pt>
                <c:pt idx="2">
                  <c:v>33.799999999999997</c:v>
                </c:pt>
                <c:pt idx="3">
                  <c:v>36.4</c:v>
                </c:pt>
                <c:pt idx="4">
                  <c:v>40.700000000000003</c:v>
                </c:pt>
              </c:numCache>
            </c:numRef>
          </c:val>
          <c:extLst>
            <c:ext xmlns:c16="http://schemas.microsoft.com/office/drawing/2014/chart" uri="{C3380CC4-5D6E-409C-BE32-E72D297353CC}">
              <c16:uniqueId val="{00000000-F2E7-4848-9749-6D34E318D7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2E7-4848-9749-6D34E318D7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47.2</c:v>
                </c:pt>
                <c:pt idx="1">
                  <c:v>62.6</c:v>
                </c:pt>
                <c:pt idx="2">
                  <c:v>62.7</c:v>
                </c:pt>
                <c:pt idx="3">
                  <c:v>58.5</c:v>
                </c:pt>
                <c:pt idx="4">
                  <c:v>60.5</c:v>
                </c:pt>
              </c:numCache>
            </c:numRef>
          </c:val>
          <c:extLst>
            <c:ext xmlns:c16="http://schemas.microsoft.com/office/drawing/2014/chart" uri="{C3380CC4-5D6E-409C-BE32-E72D297353CC}">
              <c16:uniqueId val="{00000000-35F7-4B28-8939-395E4444BA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35F7-4B28-8939-395E4444BA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24163153</c:v>
                </c:pt>
                <c:pt idx="1">
                  <c:v>24564811</c:v>
                </c:pt>
                <c:pt idx="2">
                  <c:v>25197075</c:v>
                </c:pt>
                <c:pt idx="3">
                  <c:v>30182868</c:v>
                </c:pt>
                <c:pt idx="4">
                  <c:v>31443354</c:v>
                </c:pt>
              </c:numCache>
            </c:numRef>
          </c:val>
          <c:extLst>
            <c:ext xmlns:c16="http://schemas.microsoft.com/office/drawing/2014/chart" uri="{C3380CC4-5D6E-409C-BE32-E72D297353CC}">
              <c16:uniqueId val="{00000000-DD42-48BD-95BD-4FEE890AEC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DD42-48BD-95BD-4FEE890AEC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c:v>
                </c:pt>
                <c:pt idx="1">
                  <c:v>19.5</c:v>
                </c:pt>
                <c:pt idx="2">
                  <c:v>15.5</c:v>
                </c:pt>
                <c:pt idx="3">
                  <c:v>15.7</c:v>
                </c:pt>
                <c:pt idx="4">
                  <c:v>16.399999999999999</c:v>
                </c:pt>
              </c:numCache>
            </c:numRef>
          </c:val>
          <c:extLst>
            <c:ext xmlns:c16="http://schemas.microsoft.com/office/drawing/2014/chart" uri="{C3380CC4-5D6E-409C-BE32-E72D297353CC}">
              <c16:uniqueId val="{00000000-6DB0-4624-8BC1-B05BA3F2C0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DB0-4624-8BC1-B05BA3F2C0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49.4</c:v>
                </c:pt>
                <c:pt idx="1">
                  <c:v>53.6</c:v>
                </c:pt>
                <c:pt idx="2">
                  <c:v>47.3</c:v>
                </c:pt>
                <c:pt idx="3">
                  <c:v>46.6</c:v>
                </c:pt>
                <c:pt idx="4">
                  <c:v>53.4</c:v>
                </c:pt>
              </c:numCache>
            </c:numRef>
          </c:val>
          <c:extLst>
            <c:ext xmlns:c16="http://schemas.microsoft.com/office/drawing/2014/chart" uri="{C3380CC4-5D6E-409C-BE32-E72D297353CC}">
              <c16:uniqueId val="{00000000-531C-4021-92B0-E215B1DF1E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531C-4021-92B0-E215B1DF1E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15294</c:v>
                </c:pt>
                <c:pt idx="1">
                  <c:v>15379</c:v>
                </c:pt>
                <c:pt idx="2">
                  <c:v>16185</c:v>
                </c:pt>
                <c:pt idx="3">
                  <c:v>16578</c:v>
                </c:pt>
                <c:pt idx="4">
                  <c:v>16492</c:v>
                </c:pt>
              </c:numCache>
            </c:numRef>
          </c:val>
          <c:extLst>
            <c:ext xmlns:c16="http://schemas.microsoft.com/office/drawing/2014/chart" uri="{C3380CC4-5D6E-409C-BE32-E72D297353CC}">
              <c16:uniqueId val="{00000000-474B-493E-885F-19D64AEFB9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474B-493E-885F-19D64AEFB9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59053</c:v>
                </c:pt>
                <c:pt idx="1">
                  <c:v>57454</c:v>
                </c:pt>
                <c:pt idx="2">
                  <c:v>59554</c:v>
                </c:pt>
                <c:pt idx="3">
                  <c:v>66426</c:v>
                </c:pt>
                <c:pt idx="4">
                  <c:v>63861</c:v>
                </c:pt>
              </c:numCache>
            </c:numRef>
          </c:val>
          <c:extLst>
            <c:ext xmlns:c16="http://schemas.microsoft.com/office/drawing/2014/chart" uri="{C3380CC4-5D6E-409C-BE32-E72D297353CC}">
              <c16:uniqueId val="{00000000-ABE5-4BCF-B477-F2AB2D8A1B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ABE5-4BCF-B477-F2AB2D8A1B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36.1</c:v>
                </c:pt>
                <c:pt idx="1">
                  <c:v>6</c:v>
                </c:pt>
                <c:pt idx="2">
                  <c:v>0</c:v>
                </c:pt>
                <c:pt idx="3">
                  <c:v>0</c:v>
                </c:pt>
                <c:pt idx="4">
                  <c:v>0</c:v>
                </c:pt>
              </c:numCache>
            </c:numRef>
          </c:val>
          <c:extLst>
            <c:ext xmlns:c16="http://schemas.microsoft.com/office/drawing/2014/chart" uri="{C3380CC4-5D6E-409C-BE32-E72D297353CC}">
              <c16:uniqueId val="{00000000-A1BF-4620-B4F3-38D0D3767D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A1BF-4620-B4F3-38D0D3767D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P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滋賀県地方独立行政法人市立大津市民病院　大津市民病院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393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8</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401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54609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76</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102.7</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116.8</v>
      </c>
      <c r="AU33" s="129"/>
      <c r="AV33" s="129"/>
      <c r="AW33" s="129"/>
      <c r="AX33" s="129"/>
      <c r="AY33" s="129"/>
      <c r="AZ33" s="129"/>
      <c r="BA33" s="129"/>
      <c r="BB33" s="129"/>
      <c r="BC33" s="129"/>
      <c r="BD33" s="129"/>
      <c r="BE33" s="129"/>
      <c r="BF33" s="129"/>
      <c r="BG33" s="129"/>
      <c r="BH33" s="130"/>
      <c r="BI33" s="128">
        <f>データ!AL7</f>
        <v>123</v>
      </c>
      <c r="BJ33" s="129"/>
      <c r="BK33" s="129"/>
      <c r="BL33" s="129"/>
      <c r="BM33" s="129"/>
      <c r="BN33" s="129"/>
      <c r="BO33" s="129"/>
      <c r="BP33" s="129"/>
      <c r="BQ33" s="129"/>
      <c r="BR33" s="129"/>
      <c r="BS33" s="129"/>
      <c r="BT33" s="129"/>
      <c r="BU33" s="129"/>
      <c r="BV33" s="129"/>
      <c r="BW33" s="130"/>
      <c r="BX33" s="128">
        <f>データ!AM7</f>
        <v>107.7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91.9</v>
      </c>
      <c r="DE33" s="129"/>
      <c r="DF33" s="129"/>
      <c r="DG33" s="129"/>
      <c r="DH33" s="129"/>
      <c r="DI33" s="129"/>
      <c r="DJ33" s="129"/>
      <c r="DK33" s="129"/>
      <c r="DL33" s="129"/>
      <c r="DM33" s="129"/>
      <c r="DN33" s="129"/>
      <c r="DO33" s="129"/>
      <c r="DP33" s="129"/>
      <c r="DQ33" s="129"/>
      <c r="DR33" s="130"/>
      <c r="DS33" s="128">
        <f>データ!AU7</f>
        <v>91.5</v>
      </c>
      <c r="DT33" s="129"/>
      <c r="DU33" s="129"/>
      <c r="DV33" s="129"/>
      <c r="DW33" s="129"/>
      <c r="DX33" s="129"/>
      <c r="DY33" s="129"/>
      <c r="DZ33" s="129"/>
      <c r="EA33" s="129"/>
      <c r="EB33" s="129"/>
      <c r="EC33" s="129"/>
      <c r="ED33" s="129"/>
      <c r="EE33" s="129"/>
      <c r="EF33" s="129"/>
      <c r="EG33" s="130"/>
      <c r="EH33" s="128">
        <f>データ!AV7</f>
        <v>83.7</v>
      </c>
      <c r="EI33" s="129"/>
      <c r="EJ33" s="129"/>
      <c r="EK33" s="129"/>
      <c r="EL33" s="129"/>
      <c r="EM33" s="129"/>
      <c r="EN33" s="129"/>
      <c r="EO33" s="129"/>
      <c r="EP33" s="129"/>
      <c r="EQ33" s="129"/>
      <c r="ER33" s="129"/>
      <c r="ES33" s="129"/>
      <c r="ET33" s="129"/>
      <c r="EU33" s="129"/>
      <c r="EV33" s="130"/>
      <c r="EW33" s="128">
        <f>データ!AW7</f>
        <v>90.6</v>
      </c>
      <c r="EX33" s="129"/>
      <c r="EY33" s="129"/>
      <c r="EZ33" s="129"/>
      <c r="FA33" s="129"/>
      <c r="FB33" s="129"/>
      <c r="FC33" s="129"/>
      <c r="FD33" s="129"/>
      <c r="FE33" s="129"/>
      <c r="FF33" s="129"/>
      <c r="FG33" s="129"/>
      <c r="FH33" s="129"/>
      <c r="FI33" s="129"/>
      <c r="FJ33" s="129"/>
      <c r="FK33" s="130"/>
      <c r="FL33" s="128">
        <f>データ!AX7</f>
        <v>82.8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90.1</v>
      </c>
      <c r="GS33" s="129"/>
      <c r="GT33" s="129"/>
      <c r="GU33" s="129"/>
      <c r="GV33" s="129"/>
      <c r="GW33" s="129"/>
      <c r="GX33" s="129"/>
      <c r="GY33" s="129"/>
      <c r="GZ33" s="129"/>
      <c r="HA33" s="129"/>
      <c r="HB33" s="129"/>
      <c r="HC33" s="129"/>
      <c r="HD33" s="129"/>
      <c r="HE33" s="129"/>
      <c r="HF33" s="130"/>
      <c r="HG33" s="128">
        <f>データ!BF7</f>
        <v>89.9</v>
      </c>
      <c r="HH33" s="129"/>
      <c r="HI33" s="129"/>
      <c r="HJ33" s="129"/>
      <c r="HK33" s="129"/>
      <c r="HL33" s="129"/>
      <c r="HM33" s="129"/>
      <c r="HN33" s="129"/>
      <c r="HO33" s="129"/>
      <c r="HP33" s="129"/>
      <c r="HQ33" s="129"/>
      <c r="HR33" s="129"/>
      <c r="HS33" s="129"/>
      <c r="HT33" s="129"/>
      <c r="HU33" s="130"/>
      <c r="HV33" s="128">
        <f>データ!BG7</f>
        <v>80.099999999999994</v>
      </c>
      <c r="HW33" s="129"/>
      <c r="HX33" s="129"/>
      <c r="HY33" s="129"/>
      <c r="HZ33" s="129"/>
      <c r="IA33" s="129"/>
      <c r="IB33" s="129"/>
      <c r="IC33" s="129"/>
      <c r="ID33" s="129"/>
      <c r="IE33" s="129"/>
      <c r="IF33" s="129"/>
      <c r="IG33" s="129"/>
      <c r="IH33" s="129"/>
      <c r="II33" s="129"/>
      <c r="IJ33" s="130"/>
      <c r="IK33" s="128">
        <f>データ!BH7</f>
        <v>88.2</v>
      </c>
      <c r="IL33" s="129"/>
      <c r="IM33" s="129"/>
      <c r="IN33" s="129"/>
      <c r="IO33" s="129"/>
      <c r="IP33" s="129"/>
      <c r="IQ33" s="129"/>
      <c r="IR33" s="129"/>
      <c r="IS33" s="129"/>
      <c r="IT33" s="129"/>
      <c r="IU33" s="129"/>
      <c r="IV33" s="129"/>
      <c r="IW33" s="129"/>
      <c r="IX33" s="129"/>
      <c r="IY33" s="130"/>
      <c r="IZ33" s="128">
        <f>データ!BI7</f>
        <v>80.400000000000006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78.7</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64.900000000000006</v>
      </c>
      <c r="LK33" s="129"/>
      <c r="LL33" s="129"/>
      <c r="LM33" s="129"/>
      <c r="LN33" s="129"/>
      <c r="LO33" s="129"/>
      <c r="LP33" s="129"/>
      <c r="LQ33" s="129"/>
      <c r="LR33" s="129"/>
      <c r="LS33" s="129"/>
      <c r="LT33" s="129"/>
      <c r="LU33" s="129"/>
      <c r="LV33" s="129"/>
      <c r="LW33" s="129"/>
      <c r="LX33" s="130"/>
      <c r="LY33" s="128">
        <f>データ!BS7</f>
        <v>70.599999999999994</v>
      </c>
      <c r="LZ33" s="129"/>
      <c r="MA33" s="129"/>
      <c r="MB33" s="129"/>
      <c r="MC33" s="129"/>
      <c r="MD33" s="129"/>
      <c r="ME33" s="129"/>
      <c r="MF33" s="129"/>
      <c r="MG33" s="129"/>
      <c r="MH33" s="129"/>
      <c r="MI33" s="129"/>
      <c r="MJ33" s="129"/>
      <c r="MK33" s="129"/>
      <c r="ML33" s="129"/>
      <c r="MM33" s="130"/>
      <c r="MN33" s="128">
        <f>データ!BT7</f>
        <v>68.8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190</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59053</v>
      </c>
      <c r="Q55" s="144"/>
      <c r="R55" s="144"/>
      <c r="S55" s="144"/>
      <c r="T55" s="144"/>
      <c r="U55" s="144"/>
      <c r="V55" s="144"/>
      <c r="W55" s="144"/>
      <c r="X55" s="144"/>
      <c r="Y55" s="144"/>
      <c r="Z55" s="144"/>
      <c r="AA55" s="144"/>
      <c r="AB55" s="144"/>
      <c r="AC55" s="144"/>
      <c r="AD55" s="145"/>
      <c r="AE55" s="143">
        <f>データ!CB7</f>
        <v>57454</v>
      </c>
      <c r="AF55" s="144"/>
      <c r="AG55" s="144"/>
      <c r="AH55" s="144"/>
      <c r="AI55" s="144"/>
      <c r="AJ55" s="144"/>
      <c r="AK55" s="144"/>
      <c r="AL55" s="144"/>
      <c r="AM55" s="144"/>
      <c r="AN55" s="144"/>
      <c r="AO55" s="144"/>
      <c r="AP55" s="144"/>
      <c r="AQ55" s="144"/>
      <c r="AR55" s="144"/>
      <c r="AS55" s="145"/>
      <c r="AT55" s="143">
        <f>データ!CC7</f>
        <v>59554</v>
      </c>
      <c r="AU55" s="144"/>
      <c r="AV55" s="144"/>
      <c r="AW55" s="144"/>
      <c r="AX55" s="144"/>
      <c r="AY55" s="144"/>
      <c r="AZ55" s="144"/>
      <c r="BA55" s="144"/>
      <c r="BB55" s="144"/>
      <c r="BC55" s="144"/>
      <c r="BD55" s="144"/>
      <c r="BE55" s="144"/>
      <c r="BF55" s="144"/>
      <c r="BG55" s="144"/>
      <c r="BH55" s="145"/>
      <c r="BI55" s="143">
        <f>データ!CD7</f>
        <v>66426</v>
      </c>
      <c r="BJ55" s="144"/>
      <c r="BK55" s="144"/>
      <c r="BL55" s="144"/>
      <c r="BM55" s="144"/>
      <c r="BN55" s="144"/>
      <c r="BO55" s="144"/>
      <c r="BP55" s="144"/>
      <c r="BQ55" s="144"/>
      <c r="BR55" s="144"/>
      <c r="BS55" s="144"/>
      <c r="BT55" s="144"/>
      <c r="BU55" s="144"/>
      <c r="BV55" s="144"/>
      <c r="BW55" s="145"/>
      <c r="BX55" s="143">
        <f>データ!CE7</f>
        <v>63861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15294</v>
      </c>
      <c r="DE55" s="144"/>
      <c r="DF55" s="144"/>
      <c r="DG55" s="144"/>
      <c r="DH55" s="144"/>
      <c r="DI55" s="144"/>
      <c r="DJ55" s="144"/>
      <c r="DK55" s="144"/>
      <c r="DL55" s="144"/>
      <c r="DM55" s="144"/>
      <c r="DN55" s="144"/>
      <c r="DO55" s="144"/>
      <c r="DP55" s="144"/>
      <c r="DQ55" s="144"/>
      <c r="DR55" s="145"/>
      <c r="DS55" s="143">
        <f>データ!CM7</f>
        <v>15379</v>
      </c>
      <c r="DT55" s="144"/>
      <c r="DU55" s="144"/>
      <c r="DV55" s="144"/>
      <c r="DW55" s="144"/>
      <c r="DX55" s="144"/>
      <c r="DY55" s="144"/>
      <c r="DZ55" s="144"/>
      <c r="EA55" s="144"/>
      <c r="EB55" s="144"/>
      <c r="EC55" s="144"/>
      <c r="ED55" s="144"/>
      <c r="EE55" s="144"/>
      <c r="EF55" s="144"/>
      <c r="EG55" s="145"/>
      <c r="EH55" s="143">
        <f>データ!CN7</f>
        <v>16185</v>
      </c>
      <c r="EI55" s="144"/>
      <c r="EJ55" s="144"/>
      <c r="EK55" s="144"/>
      <c r="EL55" s="144"/>
      <c r="EM55" s="144"/>
      <c r="EN55" s="144"/>
      <c r="EO55" s="144"/>
      <c r="EP55" s="144"/>
      <c r="EQ55" s="144"/>
      <c r="ER55" s="144"/>
      <c r="ES55" s="144"/>
      <c r="ET55" s="144"/>
      <c r="EU55" s="144"/>
      <c r="EV55" s="145"/>
      <c r="EW55" s="143">
        <f>データ!CO7</f>
        <v>16578</v>
      </c>
      <c r="EX55" s="144"/>
      <c r="EY55" s="144"/>
      <c r="EZ55" s="144"/>
      <c r="FA55" s="144"/>
      <c r="FB55" s="144"/>
      <c r="FC55" s="144"/>
      <c r="FD55" s="144"/>
      <c r="FE55" s="144"/>
      <c r="FF55" s="144"/>
      <c r="FG55" s="144"/>
      <c r="FH55" s="144"/>
      <c r="FI55" s="144"/>
      <c r="FJ55" s="144"/>
      <c r="FK55" s="145"/>
      <c r="FL55" s="143">
        <f>データ!CP7</f>
        <v>16492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49.4</v>
      </c>
      <c r="GS55" s="129"/>
      <c r="GT55" s="129"/>
      <c r="GU55" s="129"/>
      <c r="GV55" s="129"/>
      <c r="GW55" s="129"/>
      <c r="GX55" s="129"/>
      <c r="GY55" s="129"/>
      <c r="GZ55" s="129"/>
      <c r="HA55" s="129"/>
      <c r="HB55" s="129"/>
      <c r="HC55" s="129"/>
      <c r="HD55" s="129"/>
      <c r="HE55" s="129"/>
      <c r="HF55" s="130"/>
      <c r="HG55" s="128">
        <f>データ!CX7</f>
        <v>53.6</v>
      </c>
      <c r="HH55" s="129"/>
      <c r="HI55" s="129"/>
      <c r="HJ55" s="129"/>
      <c r="HK55" s="129"/>
      <c r="HL55" s="129"/>
      <c r="HM55" s="129"/>
      <c r="HN55" s="129"/>
      <c r="HO55" s="129"/>
      <c r="HP55" s="129"/>
      <c r="HQ55" s="129"/>
      <c r="HR55" s="129"/>
      <c r="HS55" s="129"/>
      <c r="HT55" s="129"/>
      <c r="HU55" s="130"/>
      <c r="HV55" s="128">
        <f>データ!CY7</f>
        <v>47.3</v>
      </c>
      <c r="HW55" s="129"/>
      <c r="HX55" s="129"/>
      <c r="HY55" s="129"/>
      <c r="HZ55" s="129"/>
      <c r="IA55" s="129"/>
      <c r="IB55" s="129"/>
      <c r="IC55" s="129"/>
      <c r="ID55" s="129"/>
      <c r="IE55" s="129"/>
      <c r="IF55" s="129"/>
      <c r="IG55" s="129"/>
      <c r="IH55" s="129"/>
      <c r="II55" s="129"/>
      <c r="IJ55" s="130"/>
      <c r="IK55" s="128">
        <f>データ!CZ7</f>
        <v>46.6</v>
      </c>
      <c r="IL55" s="129"/>
      <c r="IM55" s="129"/>
      <c r="IN55" s="129"/>
      <c r="IO55" s="129"/>
      <c r="IP55" s="129"/>
      <c r="IQ55" s="129"/>
      <c r="IR55" s="129"/>
      <c r="IS55" s="129"/>
      <c r="IT55" s="129"/>
      <c r="IU55" s="129"/>
      <c r="IV55" s="129"/>
      <c r="IW55" s="129"/>
      <c r="IX55" s="129"/>
      <c r="IY55" s="130"/>
      <c r="IZ55" s="128">
        <f>データ!DA7</f>
        <v>53.4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v>
      </c>
      <c r="KG55" s="129"/>
      <c r="KH55" s="129"/>
      <c r="KI55" s="129"/>
      <c r="KJ55" s="129"/>
      <c r="KK55" s="129"/>
      <c r="KL55" s="129"/>
      <c r="KM55" s="129"/>
      <c r="KN55" s="129"/>
      <c r="KO55" s="129"/>
      <c r="KP55" s="129"/>
      <c r="KQ55" s="129"/>
      <c r="KR55" s="129"/>
      <c r="KS55" s="129"/>
      <c r="KT55" s="130"/>
      <c r="KU55" s="128">
        <f>データ!DI7</f>
        <v>19.5</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15.7</v>
      </c>
      <c r="LZ55" s="129"/>
      <c r="MA55" s="129"/>
      <c r="MB55" s="129"/>
      <c r="MC55" s="129"/>
      <c r="MD55" s="129"/>
      <c r="ME55" s="129"/>
      <c r="MF55" s="129"/>
      <c r="MG55" s="129"/>
      <c r="MH55" s="129"/>
      <c r="MI55" s="129"/>
      <c r="MJ55" s="129"/>
      <c r="MK55" s="129"/>
      <c r="ML55" s="129"/>
      <c r="MM55" s="130"/>
      <c r="MN55" s="128">
        <f>データ!DL7</f>
        <v>16.399999999999999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36.1</v>
      </c>
      <c r="Q79" s="129"/>
      <c r="R79" s="129"/>
      <c r="S79" s="129"/>
      <c r="T79" s="129"/>
      <c r="U79" s="129"/>
      <c r="V79" s="129"/>
      <c r="W79" s="129"/>
      <c r="X79" s="129"/>
      <c r="Y79" s="129"/>
      <c r="Z79" s="129"/>
      <c r="AA79" s="129"/>
      <c r="AB79" s="129"/>
      <c r="AC79" s="129"/>
      <c r="AD79" s="130"/>
      <c r="AE79" s="128">
        <f>データ!DT7</f>
        <v>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22.2</v>
      </c>
      <c r="DH79" s="129"/>
      <c r="DI79" s="129"/>
      <c r="DJ79" s="129"/>
      <c r="DK79" s="129"/>
      <c r="DL79" s="129"/>
      <c r="DM79" s="129"/>
      <c r="DN79" s="129"/>
      <c r="DO79" s="129"/>
      <c r="DP79" s="129"/>
      <c r="DQ79" s="129"/>
      <c r="DR79" s="129"/>
      <c r="DS79" s="129"/>
      <c r="DT79" s="129"/>
      <c r="DU79" s="130"/>
      <c r="DV79" s="128">
        <f>データ!EE7</f>
        <v>29.6</v>
      </c>
      <c r="DW79" s="129"/>
      <c r="DX79" s="129"/>
      <c r="DY79" s="129"/>
      <c r="DZ79" s="129"/>
      <c r="EA79" s="129"/>
      <c r="EB79" s="129"/>
      <c r="EC79" s="129"/>
      <c r="ED79" s="129"/>
      <c r="EE79" s="129"/>
      <c r="EF79" s="129"/>
      <c r="EG79" s="129"/>
      <c r="EH79" s="129"/>
      <c r="EI79" s="129"/>
      <c r="EJ79" s="130"/>
      <c r="EK79" s="128">
        <f>データ!EF7</f>
        <v>33.799999999999997</v>
      </c>
      <c r="EL79" s="129"/>
      <c r="EM79" s="129"/>
      <c r="EN79" s="129"/>
      <c r="EO79" s="129"/>
      <c r="EP79" s="129"/>
      <c r="EQ79" s="129"/>
      <c r="ER79" s="129"/>
      <c r="ES79" s="129"/>
      <c r="ET79" s="129"/>
      <c r="EU79" s="129"/>
      <c r="EV79" s="129"/>
      <c r="EW79" s="129"/>
      <c r="EX79" s="129"/>
      <c r="EY79" s="130"/>
      <c r="EZ79" s="128">
        <f>データ!EG7</f>
        <v>36.4</v>
      </c>
      <c r="FA79" s="129"/>
      <c r="FB79" s="129"/>
      <c r="FC79" s="129"/>
      <c r="FD79" s="129"/>
      <c r="FE79" s="129"/>
      <c r="FF79" s="129"/>
      <c r="FG79" s="129"/>
      <c r="FH79" s="129"/>
      <c r="FI79" s="129"/>
      <c r="FJ79" s="129"/>
      <c r="FK79" s="129"/>
      <c r="FL79" s="129"/>
      <c r="FM79" s="129"/>
      <c r="FN79" s="130"/>
      <c r="FO79" s="128">
        <f>データ!EH7</f>
        <v>40.700000000000003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47.2</v>
      </c>
      <c r="GU79" s="129"/>
      <c r="GV79" s="129"/>
      <c r="GW79" s="129"/>
      <c r="GX79" s="129"/>
      <c r="GY79" s="129"/>
      <c r="GZ79" s="129"/>
      <c r="HA79" s="129"/>
      <c r="HB79" s="129"/>
      <c r="HC79" s="129"/>
      <c r="HD79" s="129"/>
      <c r="HE79" s="129"/>
      <c r="HF79" s="129"/>
      <c r="HG79" s="129"/>
      <c r="HH79" s="130"/>
      <c r="HI79" s="128">
        <f>データ!EP7</f>
        <v>62.6</v>
      </c>
      <c r="HJ79" s="129"/>
      <c r="HK79" s="129"/>
      <c r="HL79" s="129"/>
      <c r="HM79" s="129"/>
      <c r="HN79" s="129"/>
      <c r="HO79" s="129"/>
      <c r="HP79" s="129"/>
      <c r="HQ79" s="129"/>
      <c r="HR79" s="129"/>
      <c r="HS79" s="129"/>
      <c r="HT79" s="129"/>
      <c r="HU79" s="129"/>
      <c r="HV79" s="129"/>
      <c r="HW79" s="130"/>
      <c r="HX79" s="128">
        <f>データ!EQ7</f>
        <v>62.7</v>
      </c>
      <c r="HY79" s="129"/>
      <c r="HZ79" s="129"/>
      <c r="IA79" s="129"/>
      <c r="IB79" s="129"/>
      <c r="IC79" s="129"/>
      <c r="ID79" s="129"/>
      <c r="IE79" s="129"/>
      <c r="IF79" s="129"/>
      <c r="IG79" s="129"/>
      <c r="IH79" s="129"/>
      <c r="II79" s="129"/>
      <c r="IJ79" s="129"/>
      <c r="IK79" s="129"/>
      <c r="IL79" s="130"/>
      <c r="IM79" s="128">
        <f>データ!ER7</f>
        <v>58.5</v>
      </c>
      <c r="IN79" s="129"/>
      <c r="IO79" s="129"/>
      <c r="IP79" s="129"/>
      <c r="IQ79" s="129"/>
      <c r="IR79" s="129"/>
      <c r="IS79" s="129"/>
      <c r="IT79" s="129"/>
      <c r="IU79" s="129"/>
      <c r="IV79" s="129"/>
      <c r="IW79" s="129"/>
      <c r="IX79" s="129"/>
      <c r="IY79" s="129"/>
      <c r="IZ79" s="129"/>
      <c r="JA79" s="130"/>
      <c r="JB79" s="128">
        <f>データ!ES7</f>
        <v>60.5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24163153</v>
      </c>
      <c r="KH79" s="144"/>
      <c r="KI79" s="144"/>
      <c r="KJ79" s="144"/>
      <c r="KK79" s="144"/>
      <c r="KL79" s="144"/>
      <c r="KM79" s="144"/>
      <c r="KN79" s="144"/>
      <c r="KO79" s="144"/>
      <c r="KP79" s="144"/>
      <c r="KQ79" s="144"/>
      <c r="KR79" s="144"/>
      <c r="KS79" s="144"/>
      <c r="KT79" s="144"/>
      <c r="KU79" s="145"/>
      <c r="KV79" s="143">
        <f>データ!FA7</f>
        <v>24564811</v>
      </c>
      <c r="KW79" s="144"/>
      <c r="KX79" s="144"/>
      <c r="KY79" s="144"/>
      <c r="KZ79" s="144"/>
      <c r="LA79" s="144"/>
      <c r="LB79" s="144"/>
      <c r="LC79" s="144"/>
      <c r="LD79" s="144"/>
      <c r="LE79" s="144"/>
      <c r="LF79" s="144"/>
      <c r="LG79" s="144"/>
      <c r="LH79" s="144"/>
      <c r="LI79" s="144"/>
      <c r="LJ79" s="145"/>
      <c r="LK79" s="143">
        <f>データ!FB7</f>
        <v>25197075</v>
      </c>
      <c r="LL79" s="144"/>
      <c r="LM79" s="144"/>
      <c r="LN79" s="144"/>
      <c r="LO79" s="144"/>
      <c r="LP79" s="144"/>
      <c r="LQ79" s="144"/>
      <c r="LR79" s="144"/>
      <c r="LS79" s="144"/>
      <c r="LT79" s="144"/>
      <c r="LU79" s="144"/>
      <c r="LV79" s="144"/>
      <c r="LW79" s="144"/>
      <c r="LX79" s="144"/>
      <c r="LY79" s="145"/>
      <c r="LZ79" s="143">
        <f>データ!FC7</f>
        <v>30182868</v>
      </c>
      <c r="MA79" s="144"/>
      <c r="MB79" s="144"/>
      <c r="MC79" s="144"/>
      <c r="MD79" s="144"/>
      <c r="ME79" s="144"/>
      <c r="MF79" s="144"/>
      <c r="MG79" s="144"/>
      <c r="MH79" s="144"/>
      <c r="MI79" s="144"/>
      <c r="MJ79" s="144"/>
      <c r="MK79" s="144"/>
      <c r="ML79" s="144"/>
      <c r="MM79" s="144"/>
      <c r="MN79" s="145"/>
      <c r="MO79" s="143">
        <f>データ!FD7</f>
        <v>31443354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JJakLzJ53MRMOA57srJl2r65obRySdCcY+zOYc9dRTd3+ecN4zLbQXSQRoroUohMRvCmWjkPFOkTQgo+QOwQ==" saltValue="howrqXRhapXTCn3JJMZ9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157</v>
      </c>
      <c r="BF5" s="49" t="s">
        <v>158</v>
      </c>
      <c r="BG5" s="49" t="s">
        <v>148</v>
      </c>
      <c r="BH5" s="49" t="s">
        <v>161</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162</v>
      </c>
      <c r="CB5" s="49" t="s">
        <v>147</v>
      </c>
      <c r="CC5" s="49" t="s">
        <v>148</v>
      </c>
      <c r="CD5" s="49" t="s">
        <v>149</v>
      </c>
      <c r="CE5" s="49" t="s">
        <v>160</v>
      </c>
      <c r="CF5" s="49" t="s">
        <v>151</v>
      </c>
      <c r="CG5" s="49" t="s">
        <v>152</v>
      </c>
      <c r="CH5" s="49" t="s">
        <v>153</v>
      </c>
      <c r="CI5" s="49" t="s">
        <v>154</v>
      </c>
      <c r="CJ5" s="49" t="s">
        <v>155</v>
      </c>
      <c r="CK5" s="49" t="s">
        <v>156</v>
      </c>
      <c r="CL5" s="49" t="s">
        <v>157</v>
      </c>
      <c r="CM5" s="49" t="s">
        <v>158</v>
      </c>
      <c r="CN5" s="49" t="s">
        <v>159</v>
      </c>
      <c r="CO5" s="49" t="s">
        <v>163</v>
      </c>
      <c r="CP5" s="49" t="s">
        <v>160</v>
      </c>
      <c r="CQ5" s="49" t="s">
        <v>151</v>
      </c>
      <c r="CR5" s="49" t="s">
        <v>152</v>
      </c>
      <c r="CS5" s="49" t="s">
        <v>153</v>
      </c>
      <c r="CT5" s="49" t="s">
        <v>154</v>
      </c>
      <c r="CU5" s="49" t="s">
        <v>155</v>
      </c>
      <c r="CV5" s="49" t="s">
        <v>156</v>
      </c>
      <c r="CW5" s="49" t="s">
        <v>157</v>
      </c>
      <c r="CX5" s="49" t="s">
        <v>158</v>
      </c>
      <c r="CY5" s="49" t="s">
        <v>148</v>
      </c>
      <c r="CZ5" s="49" t="s">
        <v>149</v>
      </c>
      <c r="DA5" s="49" t="s">
        <v>160</v>
      </c>
      <c r="DB5" s="49" t="s">
        <v>151</v>
      </c>
      <c r="DC5" s="49" t="s">
        <v>152</v>
      </c>
      <c r="DD5" s="49" t="s">
        <v>153</v>
      </c>
      <c r="DE5" s="49" t="s">
        <v>154</v>
      </c>
      <c r="DF5" s="49" t="s">
        <v>155</v>
      </c>
      <c r="DG5" s="49" t="s">
        <v>156</v>
      </c>
      <c r="DH5" s="49" t="s">
        <v>157</v>
      </c>
      <c r="DI5" s="49" t="s">
        <v>158</v>
      </c>
      <c r="DJ5" s="49" t="s">
        <v>148</v>
      </c>
      <c r="DK5" s="49" t="s">
        <v>149</v>
      </c>
      <c r="DL5" s="49" t="s">
        <v>160</v>
      </c>
      <c r="DM5" s="49" t="s">
        <v>151</v>
      </c>
      <c r="DN5" s="49" t="s">
        <v>152</v>
      </c>
      <c r="DO5" s="49" t="s">
        <v>153</v>
      </c>
      <c r="DP5" s="49" t="s">
        <v>154</v>
      </c>
      <c r="DQ5" s="49" t="s">
        <v>155</v>
      </c>
      <c r="DR5" s="49" t="s">
        <v>156</v>
      </c>
      <c r="DS5" s="49" t="s">
        <v>157</v>
      </c>
      <c r="DT5" s="49" t="s">
        <v>158</v>
      </c>
      <c r="DU5" s="49" t="s">
        <v>159</v>
      </c>
      <c r="DV5" s="49" t="s">
        <v>149</v>
      </c>
      <c r="DW5" s="49" t="s">
        <v>164</v>
      </c>
      <c r="DX5" s="49" t="s">
        <v>151</v>
      </c>
      <c r="DY5" s="49" t="s">
        <v>152</v>
      </c>
      <c r="DZ5" s="49" t="s">
        <v>153</v>
      </c>
      <c r="EA5" s="49" t="s">
        <v>154</v>
      </c>
      <c r="EB5" s="49" t="s">
        <v>155</v>
      </c>
      <c r="EC5" s="49" t="s">
        <v>156</v>
      </c>
      <c r="ED5" s="49" t="s">
        <v>157</v>
      </c>
      <c r="EE5" s="49" t="s">
        <v>158</v>
      </c>
      <c r="EF5" s="49" t="s">
        <v>165</v>
      </c>
      <c r="EG5" s="49" t="s">
        <v>149</v>
      </c>
      <c r="EH5" s="49" t="s">
        <v>160</v>
      </c>
      <c r="EI5" s="49" t="s">
        <v>151</v>
      </c>
      <c r="EJ5" s="49" t="s">
        <v>152</v>
      </c>
      <c r="EK5" s="49" t="s">
        <v>153</v>
      </c>
      <c r="EL5" s="49" t="s">
        <v>154</v>
      </c>
      <c r="EM5" s="49" t="s">
        <v>155</v>
      </c>
      <c r="EN5" s="49" t="s">
        <v>156</v>
      </c>
      <c r="EO5" s="49" t="s">
        <v>157</v>
      </c>
      <c r="EP5" s="49" t="s">
        <v>158</v>
      </c>
      <c r="EQ5" s="49" t="s">
        <v>148</v>
      </c>
      <c r="ER5" s="49" t="s">
        <v>149</v>
      </c>
      <c r="ES5" s="49" t="s">
        <v>160</v>
      </c>
      <c r="ET5" s="49" t="s">
        <v>151</v>
      </c>
      <c r="EU5" s="49" t="s">
        <v>152</v>
      </c>
      <c r="EV5" s="49" t="s">
        <v>153</v>
      </c>
      <c r="EW5" s="49" t="s">
        <v>154</v>
      </c>
      <c r="EX5" s="49" t="s">
        <v>155</v>
      </c>
      <c r="EY5" s="49" t="s">
        <v>166</v>
      </c>
      <c r="EZ5" s="49" t="s">
        <v>146</v>
      </c>
      <c r="FA5" s="49" t="s">
        <v>147</v>
      </c>
      <c r="FB5" s="49" t="s">
        <v>148</v>
      </c>
      <c r="FC5" s="49" t="s">
        <v>149</v>
      </c>
      <c r="FD5" s="49" t="s">
        <v>160</v>
      </c>
      <c r="FE5" s="49" t="s">
        <v>151</v>
      </c>
      <c r="FF5" s="49" t="s">
        <v>152</v>
      </c>
      <c r="FG5" s="49" t="s">
        <v>153</v>
      </c>
      <c r="FH5" s="49" t="s">
        <v>154</v>
      </c>
      <c r="FI5" s="49" t="s">
        <v>155</v>
      </c>
      <c r="FJ5" s="49" t="s">
        <v>156</v>
      </c>
    </row>
    <row r="6" spans="1:166" s="54" customFormat="1">
      <c r="A6" s="35" t="s">
        <v>167</v>
      </c>
      <c r="B6" s="50">
        <f>B8</f>
        <v>2022</v>
      </c>
      <c r="C6" s="50">
        <f t="shared" ref="C6:M6" si="2">C8</f>
        <v>257500</v>
      </c>
      <c r="D6" s="50">
        <f t="shared" si="2"/>
        <v>46</v>
      </c>
      <c r="E6" s="50">
        <f t="shared" si="2"/>
        <v>6</v>
      </c>
      <c r="F6" s="50">
        <f t="shared" si="2"/>
        <v>0</v>
      </c>
      <c r="G6" s="50">
        <f t="shared" si="2"/>
        <v>1</v>
      </c>
      <c r="H6" s="158" t="str">
        <f>IF(H8&lt;&gt;I8,H8,"")&amp;IF(I8&lt;&gt;J8,I8,"")&amp;"　"&amp;J8</f>
        <v>滋賀県地方独立行政法人市立大津市民病院　大津市民病院</v>
      </c>
      <c r="I6" s="159"/>
      <c r="J6" s="160"/>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30</v>
      </c>
      <c r="R6" s="50" t="str">
        <f t="shared" si="3"/>
        <v>対象</v>
      </c>
      <c r="S6" s="50" t="str">
        <f t="shared" si="3"/>
        <v>ド 透 I 訓 ガ</v>
      </c>
      <c r="T6" s="50" t="str">
        <f t="shared" si="3"/>
        <v>救 臨 感 災 地 輪</v>
      </c>
      <c r="U6" s="51" t="str">
        <f>U8</f>
        <v>-</v>
      </c>
      <c r="V6" s="51">
        <f>V8</f>
        <v>54609</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8</v>
      </c>
      <c r="AE6" s="51">
        <f t="shared" si="3"/>
        <v>401</v>
      </c>
      <c r="AF6" s="51">
        <f t="shared" si="3"/>
        <v>393</v>
      </c>
      <c r="AG6" s="51" t="str">
        <f t="shared" si="3"/>
        <v>-</v>
      </c>
      <c r="AH6" s="51">
        <f t="shared" si="3"/>
        <v>393</v>
      </c>
      <c r="AI6" s="52">
        <f>IF(AI8="-",NA(),AI8)</f>
        <v>102.7</v>
      </c>
      <c r="AJ6" s="52">
        <f t="shared" ref="AJ6:AR6" si="5">IF(AJ8="-",NA(),AJ8)</f>
        <v>100.4</v>
      </c>
      <c r="AK6" s="52">
        <f t="shared" si="5"/>
        <v>116.8</v>
      </c>
      <c r="AL6" s="52">
        <f t="shared" si="5"/>
        <v>123</v>
      </c>
      <c r="AM6" s="52">
        <f t="shared" si="5"/>
        <v>107.7</v>
      </c>
      <c r="AN6" s="52">
        <f t="shared" si="5"/>
        <v>99</v>
      </c>
      <c r="AO6" s="52">
        <f t="shared" si="5"/>
        <v>99</v>
      </c>
      <c r="AP6" s="52">
        <f t="shared" si="5"/>
        <v>103.9</v>
      </c>
      <c r="AQ6" s="52">
        <f t="shared" si="5"/>
        <v>106.6</v>
      </c>
      <c r="AR6" s="52">
        <f t="shared" si="5"/>
        <v>103.5</v>
      </c>
      <c r="AS6" s="52" t="str">
        <f>IF(AS8="-","【-】","【"&amp;SUBSTITUTE(TEXT(AS8,"#,##0.0"),"-","△")&amp;"】")</f>
        <v>【103.5】</v>
      </c>
      <c r="AT6" s="52">
        <f>IF(AT8="-",NA(),AT8)</f>
        <v>91.9</v>
      </c>
      <c r="AU6" s="52">
        <f t="shared" ref="AU6:BC6" si="6">IF(AU8="-",NA(),AU8)</f>
        <v>91.5</v>
      </c>
      <c r="AV6" s="52">
        <f t="shared" si="6"/>
        <v>83.7</v>
      </c>
      <c r="AW6" s="52">
        <f t="shared" si="6"/>
        <v>90.6</v>
      </c>
      <c r="AX6" s="52">
        <f t="shared" si="6"/>
        <v>82.8</v>
      </c>
      <c r="AY6" s="52">
        <f t="shared" si="6"/>
        <v>92.3</v>
      </c>
      <c r="AZ6" s="52">
        <f t="shared" si="6"/>
        <v>92.4</v>
      </c>
      <c r="BA6" s="52">
        <f t="shared" si="6"/>
        <v>87.5</v>
      </c>
      <c r="BB6" s="52">
        <f t="shared" si="6"/>
        <v>89.4</v>
      </c>
      <c r="BC6" s="52">
        <f t="shared" si="6"/>
        <v>88.9</v>
      </c>
      <c r="BD6" s="52" t="str">
        <f>IF(BD8="-","【-】","【"&amp;SUBSTITUTE(TEXT(BD8,"#,##0.0"),"-","△")&amp;"】")</f>
        <v>【86.4】</v>
      </c>
      <c r="BE6" s="52">
        <f>IF(BE8="-",NA(),BE8)</f>
        <v>90.1</v>
      </c>
      <c r="BF6" s="52">
        <f t="shared" ref="BF6:BN6" si="7">IF(BF8="-",NA(),BF8)</f>
        <v>89.9</v>
      </c>
      <c r="BG6" s="52">
        <f t="shared" si="7"/>
        <v>80.099999999999994</v>
      </c>
      <c r="BH6" s="52">
        <f t="shared" si="7"/>
        <v>88.2</v>
      </c>
      <c r="BI6" s="52">
        <f t="shared" si="7"/>
        <v>80.400000000000006</v>
      </c>
      <c r="BJ6" s="52">
        <f t="shared" si="7"/>
        <v>89.7</v>
      </c>
      <c r="BK6" s="52">
        <f t="shared" si="7"/>
        <v>89.9</v>
      </c>
      <c r="BL6" s="52">
        <f t="shared" si="7"/>
        <v>84.9</v>
      </c>
      <c r="BM6" s="52">
        <f t="shared" si="7"/>
        <v>86.9</v>
      </c>
      <c r="BN6" s="52">
        <f t="shared" si="7"/>
        <v>86.4</v>
      </c>
      <c r="BO6" s="52" t="str">
        <f>IF(BO8="-","【-】","【"&amp;SUBSTITUTE(TEXT(BO8,"#,##0.0"),"-","△")&amp;"】")</f>
        <v>【83.7】</v>
      </c>
      <c r="BP6" s="52">
        <f>IF(BP8="-",NA(),BP8)</f>
        <v>78.7</v>
      </c>
      <c r="BQ6" s="52">
        <f t="shared" ref="BQ6:BY6" si="8">IF(BQ8="-",NA(),BQ8)</f>
        <v>75</v>
      </c>
      <c r="BR6" s="52">
        <f t="shared" si="8"/>
        <v>64.900000000000006</v>
      </c>
      <c r="BS6" s="52">
        <f t="shared" si="8"/>
        <v>70.599999999999994</v>
      </c>
      <c r="BT6" s="52">
        <f t="shared" si="8"/>
        <v>68.8</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59053</v>
      </c>
      <c r="CB6" s="53">
        <f t="shared" ref="CB6:CJ6" si="9">IF(CB8="-",NA(),CB8)</f>
        <v>57454</v>
      </c>
      <c r="CC6" s="53">
        <f t="shared" si="9"/>
        <v>59554</v>
      </c>
      <c r="CD6" s="53">
        <f t="shared" si="9"/>
        <v>66426</v>
      </c>
      <c r="CE6" s="53">
        <f t="shared" si="9"/>
        <v>63861</v>
      </c>
      <c r="CF6" s="53">
        <f t="shared" si="9"/>
        <v>59108</v>
      </c>
      <c r="CG6" s="53">
        <f t="shared" si="9"/>
        <v>60271</v>
      </c>
      <c r="CH6" s="53">
        <f t="shared" si="9"/>
        <v>63766</v>
      </c>
      <c r="CI6" s="53">
        <f t="shared" si="9"/>
        <v>66386</v>
      </c>
      <c r="CJ6" s="53">
        <f t="shared" si="9"/>
        <v>69418</v>
      </c>
      <c r="CK6" s="52" t="str">
        <f>IF(CK8="-","【-】","【"&amp;SUBSTITUTE(TEXT(CK8,"#,##0"),"-","△")&amp;"】")</f>
        <v>【61,837】</v>
      </c>
      <c r="CL6" s="53">
        <f>IF(CL8="-",NA(),CL8)</f>
        <v>15294</v>
      </c>
      <c r="CM6" s="53">
        <f t="shared" ref="CM6:CU6" si="10">IF(CM8="-",NA(),CM8)</f>
        <v>15379</v>
      </c>
      <c r="CN6" s="53">
        <f t="shared" si="10"/>
        <v>16185</v>
      </c>
      <c r="CO6" s="53">
        <f t="shared" si="10"/>
        <v>16578</v>
      </c>
      <c r="CP6" s="53">
        <f t="shared" si="10"/>
        <v>16492</v>
      </c>
      <c r="CQ6" s="53">
        <f t="shared" si="10"/>
        <v>15887</v>
      </c>
      <c r="CR6" s="53">
        <f t="shared" si="10"/>
        <v>16979</v>
      </c>
      <c r="CS6" s="53">
        <f t="shared" si="10"/>
        <v>18423</v>
      </c>
      <c r="CT6" s="53">
        <f t="shared" si="10"/>
        <v>19190</v>
      </c>
      <c r="CU6" s="53">
        <f t="shared" si="10"/>
        <v>19216</v>
      </c>
      <c r="CV6" s="52" t="str">
        <f>IF(CV8="-","【-】","【"&amp;SUBSTITUTE(TEXT(CV8,"#,##0"),"-","△")&amp;"】")</f>
        <v>【17,600】</v>
      </c>
      <c r="CW6" s="52">
        <f>IF(CW8="-",NA(),CW8)</f>
        <v>49.4</v>
      </c>
      <c r="CX6" s="52">
        <f t="shared" ref="CX6:DF6" si="11">IF(CX8="-",NA(),CX8)</f>
        <v>53.6</v>
      </c>
      <c r="CY6" s="52">
        <f t="shared" si="11"/>
        <v>47.3</v>
      </c>
      <c r="CZ6" s="52">
        <f t="shared" si="11"/>
        <v>46.6</v>
      </c>
      <c r="DA6" s="52">
        <f t="shared" si="11"/>
        <v>53.4</v>
      </c>
      <c r="DB6" s="52">
        <f t="shared" si="11"/>
        <v>53</v>
      </c>
      <c r="DC6" s="52">
        <f t="shared" si="11"/>
        <v>53</v>
      </c>
      <c r="DD6" s="52">
        <f t="shared" si="11"/>
        <v>56.7</v>
      </c>
      <c r="DE6" s="52">
        <f t="shared" si="11"/>
        <v>54.2</v>
      </c>
      <c r="DF6" s="52">
        <f t="shared" si="11"/>
        <v>53.9</v>
      </c>
      <c r="DG6" s="52" t="str">
        <f>IF(DG8="-","【-】","【"&amp;SUBSTITUTE(TEXT(DG8,"#,##0.0"),"-","△")&amp;"】")</f>
        <v>【55.6】</v>
      </c>
      <c r="DH6" s="52">
        <f>IF(DH8="-",NA(),DH8)</f>
        <v>19.3</v>
      </c>
      <c r="DI6" s="52">
        <f t="shared" ref="DI6:DQ6" si="12">IF(DI8="-",NA(),DI8)</f>
        <v>19.5</v>
      </c>
      <c r="DJ6" s="52">
        <f t="shared" si="12"/>
        <v>15.5</v>
      </c>
      <c r="DK6" s="52">
        <f t="shared" si="12"/>
        <v>15.7</v>
      </c>
      <c r="DL6" s="52">
        <f t="shared" si="12"/>
        <v>16.399999999999999</v>
      </c>
      <c r="DM6" s="52">
        <f t="shared" si="12"/>
        <v>25.8</v>
      </c>
      <c r="DN6" s="52">
        <f t="shared" si="12"/>
        <v>26.4</v>
      </c>
      <c r="DO6" s="52">
        <f t="shared" si="12"/>
        <v>26.2</v>
      </c>
      <c r="DP6" s="52">
        <f t="shared" si="12"/>
        <v>26.3</v>
      </c>
      <c r="DQ6" s="52">
        <f t="shared" si="12"/>
        <v>26.3</v>
      </c>
      <c r="DR6" s="52" t="str">
        <f>IF(DR8="-","【-】","【"&amp;SUBSTITUTE(TEXT(DR8,"#,##0.0"),"-","△")&amp;"】")</f>
        <v>【25.1】</v>
      </c>
      <c r="DS6" s="52">
        <f>IF(DS8="-",NA(),DS8)</f>
        <v>36.1</v>
      </c>
      <c r="DT6" s="52">
        <f t="shared" ref="DT6:EB6" si="13">IF(DT8="-",NA(),DT8)</f>
        <v>6</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22.2</v>
      </c>
      <c r="EE6" s="52">
        <f t="shared" ref="EE6:EM6" si="14">IF(EE8="-",NA(),EE8)</f>
        <v>29.6</v>
      </c>
      <c r="EF6" s="52">
        <f t="shared" si="14"/>
        <v>33.799999999999997</v>
      </c>
      <c r="EG6" s="52">
        <f t="shared" si="14"/>
        <v>36.4</v>
      </c>
      <c r="EH6" s="52">
        <f t="shared" si="14"/>
        <v>40.700000000000003</v>
      </c>
      <c r="EI6" s="52">
        <f t="shared" si="14"/>
        <v>53.7</v>
      </c>
      <c r="EJ6" s="52">
        <f t="shared" si="14"/>
        <v>56.4</v>
      </c>
      <c r="EK6" s="52">
        <f t="shared" si="14"/>
        <v>56.8</v>
      </c>
      <c r="EL6" s="52">
        <f t="shared" si="14"/>
        <v>58.5</v>
      </c>
      <c r="EM6" s="52">
        <f t="shared" si="14"/>
        <v>57.4</v>
      </c>
      <c r="EN6" s="52" t="str">
        <f>IF(EN8="-","【-】","【"&amp;SUBSTITUTE(TEXT(EN8,"#,##0.0"),"-","△")&amp;"】")</f>
        <v>【56.4】</v>
      </c>
      <c r="EO6" s="52">
        <f>IF(EO8="-",NA(),EO8)</f>
        <v>47.2</v>
      </c>
      <c r="EP6" s="52">
        <f t="shared" ref="EP6:EX6" si="15">IF(EP8="-",NA(),EP8)</f>
        <v>62.6</v>
      </c>
      <c r="EQ6" s="52">
        <f t="shared" si="15"/>
        <v>62.7</v>
      </c>
      <c r="ER6" s="52">
        <f t="shared" si="15"/>
        <v>58.5</v>
      </c>
      <c r="ES6" s="52">
        <f t="shared" si="15"/>
        <v>60.5</v>
      </c>
      <c r="ET6" s="52">
        <f t="shared" si="15"/>
        <v>69.3</v>
      </c>
      <c r="EU6" s="52">
        <f t="shared" si="15"/>
        <v>71.099999999999994</v>
      </c>
      <c r="EV6" s="52">
        <f t="shared" si="15"/>
        <v>69.8</v>
      </c>
      <c r="EW6" s="52">
        <f t="shared" si="15"/>
        <v>69.7</v>
      </c>
      <c r="EX6" s="52">
        <f t="shared" si="15"/>
        <v>68.8</v>
      </c>
      <c r="EY6" s="52" t="str">
        <f>IF(EY8="-","【-】","【"&amp;SUBSTITUTE(TEXT(EY8,"#,##0.0"),"-","△")&amp;"】")</f>
        <v>【70.7】</v>
      </c>
      <c r="EZ6" s="53">
        <f>IF(EZ8="-",NA(),EZ8)</f>
        <v>24163153</v>
      </c>
      <c r="FA6" s="53">
        <f t="shared" ref="FA6:FI6" si="16">IF(FA8="-",NA(),FA8)</f>
        <v>24564811</v>
      </c>
      <c r="FB6" s="53">
        <f t="shared" si="16"/>
        <v>25197075</v>
      </c>
      <c r="FC6" s="53">
        <f t="shared" si="16"/>
        <v>30182868</v>
      </c>
      <c r="FD6" s="53">
        <f t="shared" si="16"/>
        <v>31443354</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168</v>
      </c>
      <c r="B7" s="50">
        <f t="shared" ref="B7:AH7" si="17">B8</f>
        <v>2022</v>
      </c>
      <c r="C7" s="50">
        <f t="shared" si="17"/>
        <v>257500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30</v>
      </c>
      <c r="R7" s="50" t="str">
        <f t="shared" si="17"/>
        <v>対象</v>
      </c>
      <c r="S7" s="50" t="str">
        <f t="shared" si="17"/>
        <v>ド 透 I 訓 ガ</v>
      </c>
      <c r="T7" s="50" t="str">
        <f t="shared" si="17"/>
        <v>救 臨 感 災 地 輪</v>
      </c>
      <c r="U7" s="51" t="str">
        <f>U8</f>
        <v>-</v>
      </c>
      <c r="V7" s="51">
        <f>V8</f>
        <v>54609</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8</v>
      </c>
      <c r="AE7" s="51">
        <f t="shared" si="17"/>
        <v>401</v>
      </c>
      <c r="AF7" s="51">
        <f t="shared" si="17"/>
        <v>393</v>
      </c>
      <c r="AG7" s="51" t="str">
        <f t="shared" si="17"/>
        <v>-</v>
      </c>
      <c r="AH7" s="51">
        <f t="shared" si="17"/>
        <v>393</v>
      </c>
      <c r="AI7" s="52">
        <f>AI8</f>
        <v>102.7</v>
      </c>
      <c r="AJ7" s="52">
        <f t="shared" ref="AJ7:AR7" si="18">AJ8</f>
        <v>100.4</v>
      </c>
      <c r="AK7" s="52">
        <f t="shared" si="18"/>
        <v>116.8</v>
      </c>
      <c r="AL7" s="52">
        <f t="shared" si="18"/>
        <v>123</v>
      </c>
      <c r="AM7" s="52">
        <f t="shared" si="18"/>
        <v>107.7</v>
      </c>
      <c r="AN7" s="52">
        <f t="shared" si="18"/>
        <v>99</v>
      </c>
      <c r="AO7" s="52">
        <f t="shared" si="18"/>
        <v>99</v>
      </c>
      <c r="AP7" s="52">
        <f t="shared" si="18"/>
        <v>103.9</v>
      </c>
      <c r="AQ7" s="52">
        <f t="shared" si="18"/>
        <v>106.6</v>
      </c>
      <c r="AR7" s="52">
        <f t="shared" si="18"/>
        <v>103.5</v>
      </c>
      <c r="AS7" s="52"/>
      <c r="AT7" s="52">
        <f>AT8</f>
        <v>91.9</v>
      </c>
      <c r="AU7" s="52">
        <f t="shared" ref="AU7:BC7" si="19">AU8</f>
        <v>91.5</v>
      </c>
      <c r="AV7" s="52">
        <f t="shared" si="19"/>
        <v>83.7</v>
      </c>
      <c r="AW7" s="52">
        <f t="shared" si="19"/>
        <v>90.6</v>
      </c>
      <c r="AX7" s="52">
        <f t="shared" si="19"/>
        <v>82.8</v>
      </c>
      <c r="AY7" s="52">
        <f t="shared" si="19"/>
        <v>92.3</v>
      </c>
      <c r="AZ7" s="52">
        <f t="shared" si="19"/>
        <v>92.4</v>
      </c>
      <c r="BA7" s="52">
        <f t="shared" si="19"/>
        <v>87.5</v>
      </c>
      <c r="BB7" s="52">
        <f t="shared" si="19"/>
        <v>89.4</v>
      </c>
      <c r="BC7" s="52">
        <f t="shared" si="19"/>
        <v>88.9</v>
      </c>
      <c r="BD7" s="52"/>
      <c r="BE7" s="52">
        <f>BE8</f>
        <v>90.1</v>
      </c>
      <c r="BF7" s="52">
        <f t="shared" ref="BF7:BN7" si="20">BF8</f>
        <v>89.9</v>
      </c>
      <c r="BG7" s="52">
        <f t="shared" si="20"/>
        <v>80.099999999999994</v>
      </c>
      <c r="BH7" s="52">
        <f t="shared" si="20"/>
        <v>88.2</v>
      </c>
      <c r="BI7" s="52">
        <f t="shared" si="20"/>
        <v>80.400000000000006</v>
      </c>
      <c r="BJ7" s="52">
        <f t="shared" si="20"/>
        <v>89.7</v>
      </c>
      <c r="BK7" s="52">
        <f t="shared" si="20"/>
        <v>89.9</v>
      </c>
      <c r="BL7" s="52">
        <f t="shared" si="20"/>
        <v>84.9</v>
      </c>
      <c r="BM7" s="52">
        <f t="shared" si="20"/>
        <v>86.9</v>
      </c>
      <c r="BN7" s="52">
        <f t="shared" si="20"/>
        <v>86.4</v>
      </c>
      <c r="BO7" s="52"/>
      <c r="BP7" s="52">
        <f>BP8</f>
        <v>78.7</v>
      </c>
      <c r="BQ7" s="52">
        <f t="shared" ref="BQ7:BY7" si="21">BQ8</f>
        <v>75</v>
      </c>
      <c r="BR7" s="52">
        <f t="shared" si="21"/>
        <v>64.900000000000006</v>
      </c>
      <c r="BS7" s="52">
        <f t="shared" si="21"/>
        <v>70.599999999999994</v>
      </c>
      <c r="BT7" s="52">
        <f t="shared" si="21"/>
        <v>68.8</v>
      </c>
      <c r="BU7" s="52">
        <f t="shared" si="21"/>
        <v>77.599999999999994</v>
      </c>
      <c r="BV7" s="52">
        <f t="shared" si="21"/>
        <v>77</v>
      </c>
      <c r="BW7" s="52">
        <f t="shared" si="21"/>
        <v>68.400000000000006</v>
      </c>
      <c r="BX7" s="52">
        <f t="shared" si="21"/>
        <v>68.2</v>
      </c>
      <c r="BY7" s="52">
        <f t="shared" si="21"/>
        <v>68.400000000000006</v>
      </c>
      <c r="BZ7" s="52"/>
      <c r="CA7" s="53">
        <f>CA8</f>
        <v>59053</v>
      </c>
      <c r="CB7" s="53">
        <f t="shared" ref="CB7:CJ7" si="22">CB8</f>
        <v>57454</v>
      </c>
      <c r="CC7" s="53">
        <f t="shared" si="22"/>
        <v>59554</v>
      </c>
      <c r="CD7" s="53">
        <f t="shared" si="22"/>
        <v>66426</v>
      </c>
      <c r="CE7" s="53">
        <f t="shared" si="22"/>
        <v>63861</v>
      </c>
      <c r="CF7" s="53">
        <f t="shared" si="22"/>
        <v>59108</v>
      </c>
      <c r="CG7" s="53">
        <f t="shared" si="22"/>
        <v>60271</v>
      </c>
      <c r="CH7" s="53">
        <f t="shared" si="22"/>
        <v>63766</v>
      </c>
      <c r="CI7" s="53">
        <f t="shared" si="22"/>
        <v>66386</v>
      </c>
      <c r="CJ7" s="53">
        <f t="shared" si="22"/>
        <v>69418</v>
      </c>
      <c r="CK7" s="52"/>
      <c r="CL7" s="53">
        <f>CL8</f>
        <v>15294</v>
      </c>
      <c r="CM7" s="53">
        <f t="shared" ref="CM7:CU7" si="23">CM8</f>
        <v>15379</v>
      </c>
      <c r="CN7" s="53">
        <f t="shared" si="23"/>
        <v>16185</v>
      </c>
      <c r="CO7" s="53">
        <f t="shared" si="23"/>
        <v>16578</v>
      </c>
      <c r="CP7" s="53">
        <f t="shared" si="23"/>
        <v>16492</v>
      </c>
      <c r="CQ7" s="53">
        <f t="shared" si="23"/>
        <v>15887</v>
      </c>
      <c r="CR7" s="53">
        <f t="shared" si="23"/>
        <v>16979</v>
      </c>
      <c r="CS7" s="53">
        <f t="shared" si="23"/>
        <v>18423</v>
      </c>
      <c r="CT7" s="53">
        <f t="shared" si="23"/>
        <v>19190</v>
      </c>
      <c r="CU7" s="53">
        <f t="shared" si="23"/>
        <v>19216</v>
      </c>
      <c r="CV7" s="52"/>
      <c r="CW7" s="52">
        <f>CW8</f>
        <v>49.4</v>
      </c>
      <c r="CX7" s="52">
        <f t="shared" ref="CX7:DF7" si="24">CX8</f>
        <v>53.6</v>
      </c>
      <c r="CY7" s="52">
        <f t="shared" si="24"/>
        <v>47.3</v>
      </c>
      <c r="CZ7" s="52">
        <f t="shared" si="24"/>
        <v>46.6</v>
      </c>
      <c r="DA7" s="52">
        <f t="shared" si="24"/>
        <v>53.4</v>
      </c>
      <c r="DB7" s="52">
        <f t="shared" si="24"/>
        <v>53</v>
      </c>
      <c r="DC7" s="52">
        <f t="shared" si="24"/>
        <v>53</v>
      </c>
      <c r="DD7" s="52">
        <f t="shared" si="24"/>
        <v>56.7</v>
      </c>
      <c r="DE7" s="52">
        <f t="shared" si="24"/>
        <v>54.2</v>
      </c>
      <c r="DF7" s="52">
        <f t="shared" si="24"/>
        <v>53.9</v>
      </c>
      <c r="DG7" s="52"/>
      <c r="DH7" s="52">
        <f>DH8</f>
        <v>19.3</v>
      </c>
      <c r="DI7" s="52">
        <f t="shared" ref="DI7:DQ7" si="25">DI8</f>
        <v>19.5</v>
      </c>
      <c r="DJ7" s="52">
        <f t="shared" si="25"/>
        <v>15.5</v>
      </c>
      <c r="DK7" s="52">
        <f t="shared" si="25"/>
        <v>15.7</v>
      </c>
      <c r="DL7" s="52">
        <f t="shared" si="25"/>
        <v>16.399999999999999</v>
      </c>
      <c r="DM7" s="52">
        <f t="shared" si="25"/>
        <v>25.8</v>
      </c>
      <c r="DN7" s="52">
        <f t="shared" si="25"/>
        <v>26.4</v>
      </c>
      <c r="DO7" s="52">
        <f t="shared" si="25"/>
        <v>26.2</v>
      </c>
      <c r="DP7" s="52">
        <f t="shared" si="25"/>
        <v>26.3</v>
      </c>
      <c r="DQ7" s="52">
        <f t="shared" si="25"/>
        <v>26.3</v>
      </c>
      <c r="DR7" s="52"/>
      <c r="DS7" s="52">
        <f>DS8</f>
        <v>36.1</v>
      </c>
      <c r="DT7" s="52">
        <f t="shared" ref="DT7:EB7" si="26">DT8</f>
        <v>6</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22.2</v>
      </c>
      <c r="EE7" s="52">
        <f t="shared" ref="EE7:EM7" si="27">EE8</f>
        <v>29.6</v>
      </c>
      <c r="EF7" s="52">
        <f t="shared" si="27"/>
        <v>33.799999999999997</v>
      </c>
      <c r="EG7" s="52">
        <f t="shared" si="27"/>
        <v>36.4</v>
      </c>
      <c r="EH7" s="52">
        <f t="shared" si="27"/>
        <v>40.700000000000003</v>
      </c>
      <c r="EI7" s="52">
        <f t="shared" si="27"/>
        <v>53.7</v>
      </c>
      <c r="EJ7" s="52">
        <f t="shared" si="27"/>
        <v>56.4</v>
      </c>
      <c r="EK7" s="52">
        <f t="shared" si="27"/>
        <v>56.8</v>
      </c>
      <c r="EL7" s="52">
        <f t="shared" si="27"/>
        <v>58.5</v>
      </c>
      <c r="EM7" s="52">
        <f t="shared" si="27"/>
        <v>57.4</v>
      </c>
      <c r="EN7" s="52"/>
      <c r="EO7" s="52">
        <f>EO8</f>
        <v>47.2</v>
      </c>
      <c r="EP7" s="52">
        <f t="shared" ref="EP7:EX7" si="28">EP8</f>
        <v>62.6</v>
      </c>
      <c r="EQ7" s="52">
        <f t="shared" si="28"/>
        <v>62.7</v>
      </c>
      <c r="ER7" s="52">
        <f t="shared" si="28"/>
        <v>58.5</v>
      </c>
      <c r="ES7" s="52">
        <f t="shared" si="28"/>
        <v>60.5</v>
      </c>
      <c r="ET7" s="52">
        <f t="shared" si="28"/>
        <v>69.3</v>
      </c>
      <c r="EU7" s="52">
        <f t="shared" si="28"/>
        <v>71.099999999999994</v>
      </c>
      <c r="EV7" s="52">
        <f t="shared" si="28"/>
        <v>69.8</v>
      </c>
      <c r="EW7" s="52">
        <f t="shared" si="28"/>
        <v>69.7</v>
      </c>
      <c r="EX7" s="52">
        <f t="shared" si="28"/>
        <v>68.8</v>
      </c>
      <c r="EY7" s="52"/>
      <c r="EZ7" s="53">
        <f>EZ8</f>
        <v>24163153</v>
      </c>
      <c r="FA7" s="53">
        <f t="shared" ref="FA7:FI7" si="29">FA8</f>
        <v>24564811</v>
      </c>
      <c r="FB7" s="53">
        <f t="shared" si="29"/>
        <v>25197075</v>
      </c>
      <c r="FC7" s="53">
        <f t="shared" si="29"/>
        <v>30182868</v>
      </c>
      <c r="FD7" s="53">
        <f t="shared" si="29"/>
        <v>31443354</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257500</v>
      </c>
      <c r="D8" s="55">
        <v>46</v>
      </c>
      <c r="E8" s="55">
        <v>6</v>
      </c>
      <c r="F8" s="55">
        <v>0</v>
      </c>
      <c r="G8" s="55">
        <v>1</v>
      </c>
      <c r="H8" s="55" t="s">
        <v>169</v>
      </c>
      <c r="I8" s="55" t="s">
        <v>170</v>
      </c>
      <c r="J8" s="55" t="s">
        <v>171</v>
      </c>
      <c r="K8" s="55" t="s">
        <v>172</v>
      </c>
      <c r="L8" s="55" t="s">
        <v>173</v>
      </c>
      <c r="M8" s="55" t="s">
        <v>174</v>
      </c>
      <c r="N8" s="55" t="s">
        <v>175</v>
      </c>
      <c r="O8" s="55" t="s">
        <v>176</v>
      </c>
      <c r="P8" s="55" t="s">
        <v>177</v>
      </c>
      <c r="Q8" s="56">
        <v>30</v>
      </c>
      <c r="R8" s="55" t="s">
        <v>178</v>
      </c>
      <c r="S8" s="55" t="s">
        <v>179</v>
      </c>
      <c r="T8" s="55" t="s">
        <v>180</v>
      </c>
      <c r="U8" s="56" t="s">
        <v>40</v>
      </c>
      <c r="V8" s="56">
        <v>54609</v>
      </c>
      <c r="W8" s="55" t="s">
        <v>181</v>
      </c>
      <c r="X8" s="55" t="s">
        <v>181</v>
      </c>
      <c r="Y8" s="57" t="s">
        <v>182</v>
      </c>
      <c r="Z8" s="56">
        <v>393</v>
      </c>
      <c r="AA8" s="56" t="s">
        <v>40</v>
      </c>
      <c r="AB8" s="56" t="s">
        <v>40</v>
      </c>
      <c r="AC8" s="56" t="s">
        <v>40</v>
      </c>
      <c r="AD8" s="56">
        <v>8</v>
      </c>
      <c r="AE8" s="56">
        <v>401</v>
      </c>
      <c r="AF8" s="56">
        <v>393</v>
      </c>
      <c r="AG8" s="56" t="s">
        <v>40</v>
      </c>
      <c r="AH8" s="56">
        <v>393</v>
      </c>
      <c r="AI8" s="58">
        <v>102.7</v>
      </c>
      <c r="AJ8" s="58">
        <v>100.4</v>
      </c>
      <c r="AK8" s="58">
        <v>116.8</v>
      </c>
      <c r="AL8" s="58">
        <v>123</v>
      </c>
      <c r="AM8" s="58">
        <v>107.7</v>
      </c>
      <c r="AN8" s="58">
        <v>99</v>
      </c>
      <c r="AO8" s="58">
        <v>99</v>
      </c>
      <c r="AP8" s="58">
        <v>103.9</v>
      </c>
      <c r="AQ8" s="58">
        <v>106.6</v>
      </c>
      <c r="AR8" s="58">
        <v>103.5</v>
      </c>
      <c r="AS8" s="58">
        <v>103.5</v>
      </c>
      <c r="AT8" s="58">
        <v>91.9</v>
      </c>
      <c r="AU8" s="58">
        <v>91.5</v>
      </c>
      <c r="AV8" s="58">
        <v>83.7</v>
      </c>
      <c r="AW8" s="58">
        <v>90.6</v>
      </c>
      <c r="AX8" s="58">
        <v>82.8</v>
      </c>
      <c r="AY8" s="58">
        <v>92.3</v>
      </c>
      <c r="AZ8" s="58">
        <v>92.4</v>
      </c>
      <c r="BA8" s="58">
        <v>87.5</v>
      </c>
      <c r="BB8" s="58">
        <v>89.4</v>
      </c>
      <c r="BC8" s="58">
        <v>88.9</v>
      </c>
      <c r="BD8" s="58">
        <v>86.4</v>
      </c>
      <c r="BE8" s="59">
        <v>90.1</v>
      </c>
      <c r="BF8" s="59">
        <v>89.9</v>
      </c>
      <c r="BG8" s="59">
        <v>80.099999999999994</v>
      </c>
      <c r="BH8" s="59">
        <v>88.2</v>
      </c>
      <c r="BI8" s="59">
        <v>80.400000000000006</v>
      </c>
      <c r="BJ8" s="59">
        <v>89.7</v>
      </c>
      <c r="BK8" s="59">
        <v>89.9</v>
      </c>
      <c r="BL8" s="59">
        <v>84.9</v>
      </c>
      <c r="BM8" s="59">
        <v>86.9</v>
      </c>
      <c r="BN8" s="59">
        <v>86.4</v>
      </c>
      <c r="BO8" s="59">
        <v>83.7</v>
      </c>
      <c r="BP8" s="58">
        <v>78.7</v>
      </c>
      <c r="BQ8" s="58">
        <v>75</v>
      </c>
      <c r="BR8" s="58">
        <v>64.900000000000006</v>
      </c>
      <c r="BS8" s="58">
        <v>70.599999999999994</v>
      </c>
      <c r="BT8" s="58">
        <v>68.8</v>
      </c>
      <c r="BU8" s="58">
        <v>77.599999999999994</v>
      </c>
      <c r="BV8" s="58">
        <v>77</v>
      </c>
      <c r="BW8" s="58">
        <v>68.400000000000006</v>
      </c>
      <c r="BX8" s="58">
        <v>68.2</v>
      </c>
      <c r="BY8" s="58">
        <v>68.400000000000006</v>
      </c>
      <c r="BZ8" s="58">
        <v>66.8</v>
      </c>
      <c r="CA8" s="59">
        <v>59053</v>
      </c>
      <c r="CB8" s="59">
        <v>57454</v>
      </c>
      <c r="CC8" s="59">
        <v>59554</v>
      </c>
      <c r="CD8" s="59">
        <v>66426</v>
      </c>
      <c r="CE8" s="59">
        <v>63861</v>
      </c>
      <c r="CF8" s="59">
        <v>59108</v>
      </c>
      <c r="CG8" s="59">
        <v>60271</v>
      </c>
      <c r="CH8" s="59">
        <v>63766</v>
      </c>
      <c r="CI8" s="59">
        <v>66386</v>
      </c>
      <c r="CJ8" s="59">
        <v>69418</v>
      </c>
      <c r="CK8" s="58">
        <v>61837</v>
      </c>
      <c r="CL8" s="59">
        <v>15294</v>
      </c>
      <c r="CM8" s="59">
        <v>15379</v>
      </c>
      <c r="CN8" s="59">
        <v>16185</v>
      </c>
      <c r="CO8" s="59">
        <v>16578</v>
      </c>
      <c r="CP8" s="59">
        <v>16492</v>
      </c>
      <c r="CQ8" s="59">
        <v>15887</v>
      </c>
      <c r="CR8" s="59">
        <v>16979</v>
      </c>
      <c r="CS8" s="59">
        <v>18423</v>
      </c>
      <c r="CT8" s="59">
        <v>19190</v>
      </c>
      <c r="CU8" s="59">
        <v>19216</v>
      </c>
      <c r="CV8" s="58">
        <v>17600</v>
      </c>
      <c r="CW8" s="59">
        <v>49.4</v>
      </c>
      <c r="CX8" s="59">
        <v>53.6</v>
      </c>
      <c r="CY8" s="59">
        <v>47.3</v>
      </c>
      <c r="CZ8" s="59">
        <v>46.6</v>
      </c>
      <c r="DA8" s="59">
        <v>53.4</v>
      </c>
      <c r="DB8" s="59">
        <v>53</v>
      </c>
      <c r="DC8" s="59">
        <v>53</v>
      </c>
      <c r="DD8" s="59">
        <v>56.7</v>
      </c>
      <c r="DE8" s="59">
        <v>54.2</v>
      </c>
      <c r="DF8" s="59">
        <v>53.9</v>
      </c>
      <c r="DG8" s="59">
        <v>55.6</v>
      </c>
      <c r="DH8" s="59">
        <v>19.3</v>
      </c>
      <c r="DI8" s="59">
        <v>19.5</v>
      </c>
      <c r="DJ8" s="59">
        <v>15.5</v>
      </c>
      <c r="DK8" s="59">
        <v>15.7</v>
      </c>
      <c r="DL8" s="59">
        <v>16.399999999999999</v>
      </c>
      <c r="DM8" s="59">
        <v>25.8</v>
      </c>
      <c r="DN8" s="59">
        <v>26.4</v>
      </c>
      <c r="DO8" s="59">
        <v>26.2</v>
      </c>
      <c r="DP8" s="59">
        <v>26.3</v>
      </c>
      <c r="DQ8" s="59">
        <v>26.3</v>
      </c>
      <c r="DR8" s="59">
        <v>25.1</v>
      </c>
      <c r="DS8" s="59">
        <v>36.1</v>
      </c>
      <c r="DT8" s="59">
        <v>6</v>
      </c>
      <c r="DU8" s="59">
        <v>0</v>
      </c>
      <c r="DV8" s="59">
        <v>0</v>
      </c>
      <c r="DW8" s="59">
        <v>0</v>
      </c>
      <c r="DX8" s="59">
        <v>40.4</v>
      </c>
      <c r="DY8" s="59">
        <v>40.1</v>
      </c>
      <c r="DZ8" s="59">
        <v>40.799999999999997</v>
      </c>
      <c r="EA8" s="59">
        <v>40.4</v>
      </c>
      <c r="EB8" s="59">
        <v>33.799999999999997</v>
      </c>
      <c r="EC8" s="59">
        <v>63</v>
      </c>
      <c r="ED8" s="58">
        <v>22.2</v>
      </c>
      <c r="EE8" s="58">
        <v>29.6</v>
      </c>
      <c r="EF8" s="58">
        <v>33.799999999999997</v>
      </c>
      <c r="EG8" s="58">
        <v>36.4</v>
      </c>
      <c r="EH8" s="58">
        <v>40.700000000000003</v>
      </c>
      <c r="EI8" s="58">
        <v>53.7</v>
      </c>
      <c r="EJ8" s="58">
        <v>56.4</v>
      </c>
      <c r="EK8" s="58">
        <v>56.8</v>
      </c>
      <c r="EL8" s="58">
        <v>58.5</v>
      </c>
      <c r="EM8" s="58">
        <v>57.4</v>
      </c>
      <c r="EN8" s="58">
        <v>56.4</v>
      </c>
      <c r="EO8" s="58">
        <v>47.2</v>
      </c>
      <c r="EP8" s="58">
        <v>62.6</v>
      </c>
      <c r="EQ8" s="58">
        <v>62.7</v>
      </c>
      <c r="ER8" s="58">
        <v>58.5</v>
      </c>
      <c r="ES8" s="58">
        <v>60.5</v>
      </c>
      <c r="ET8" s="58">
        <v>69.3</v>
      </c>
      <c r="EU8" s="58">
        <v>71.099999999999994</v>
      </c>
      <c r="EV8" s="58">
        <v>69.8</v>
      </c>
      <c r="EW8" s="58">
        <v>69.7</v>
      </c>
      <c r="EX8" s="58">
        <v>68.8</v>
      </c>
      <c r="EY8" s="58">
        <v>70.7</v>
      </c>
      <c r="EZ8" s="59">
        <v>24163153</v>
      </c>
      <c r="FA8" s="59">
        <v>24564811</v>
      </c>
      <c r="FB8" s="59">
        <v>25197075</v>
      </c>
      <c r="FC8" s="59">
        <v>30182868</v>
      </c>
      <c r="FD8" s="59">
        <v>31443354</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B3XD1488</cp:lastModifiedBy>
  <cp:lastPrinted>2024-01-23T07:05:12Z</cp:lastPrinted>
  <dcterms:created xsi:type="dcterms:W3CDTF">2023-12-20T05:08:58Z</dcterms:created>
  <dcterms:modified xsi:type="dcterms:W3CDTF">2024-11-19T07:38:09Z</dcterms:modified>
  <cp:category/>
</cp:coreProperties>
</file>